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tables/table1.xml" ContentType="application/vnd.openxmlformats-officedocument.spreadsheetml.table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2.xml" ContentType="application/vnd.openxmlformats-officedocument.drawing+xml"/>
  <Override PartName="/xl/tables/table2.xml" ContentType="application/vnd.openxmlformats-officedocument.spreadsheetml.tab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tables/table3.xml" ContentType="application/vnd.openxmlformats-officedocument.spreadsheetml.table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35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Crow\OneDrive\Escritorio\Proyect Radio SI4463Pro\"/>
    </mc:Choice>
  </mc:AlternateContent>
  <xr:revisionPtr revIDLastSave="0" documentId="13_ncr:1_{E93DB10A-C816-452B-A789-BEB7A5E333B0}" xr6:coauthVersionLast="46" xr6:coauthVersionMax="46" xr10:uidLastSave="{00000000-0000-0000-0000-000000000000}"/>
  <bookViews>
    <workbookView xWindow="-10800" yWindow="-21710" windowWidth="38620" windowHeight="21360" xr2:uid="{DCDB6167-9ABD-44C3-B4CA-F57B15FE0329}"/>
  </bookViews>
  <sheets>
    <sheet name="Potencia" sheetId="2" r:id="rId1"/>
    <sheet name="Frecuencia de Transmisión" sheetId="4" r:id="rId2"/>
    <sheet name="Comprobacion de Frecuencias" sheetId="3" r:id="rId3"/>
    <sheet name="Muestras" sheetId="1" r:id="rId4"/>
    <sheet name="Timing" sheetId="5" r:id="rId5"/>
    <sheet name="Outlet" sheetId="7" r:id="rId6"/>
    <sheet name="Dimmer" sheetId="8" r:id="rId7"/>
    <sheet name="Switch" sheetId="9" r:id="rId8"/>
    <sheet name="Hub" sheetId="10" r:id="rId9"/>
  </sheets>
  <definedNames>
    <definedName name="_xlnm.Print_Area" localSheetId="2">'Comprobacion de Frecuencias'!$B$1:$BI$274</definedName>
    <definedName name="_xlnm.Print_Area" localSheetId="1">'Frecuencia de Transmisión'!$N$3:$AI$56</definedName>
    <definedName name="_xlnm.Print_Area" localSheetId="0">Potencia!$L$1:$AB$81</definedName>
    <definedName name="_xlnm.Print_Area" localSheetId="4">Timing!$C$2:$F$13</definedName>
    <definedName name="_xlnm.Print_Titles" localSheetId="2">'Comprobacion de Frecuencias'!$1:$6</definedName>
  </definedName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F13" i="1" l="1"/>
  <c r="F12" i="1"/>
  <c r="F11" i="1"/>
  <c r="F10" i="1"/>
  <c r="F9" i="1"/>
  <c r="F8" i="1"/>
  <c r="F7" i="1"/>
  <c r="C7" i="5" l="1"/>
  <c r="C8" i="5" s="1"/>
  <c r="C9" i="5" s="1"/>
  <c r="C10" i="5" s="1"/>
  <c r="C11" i="5" s="1"/>
  <c r="C12" i="5" s="1"/>
  <c r="C13" i="5" s="1"/>
  <c r="E7" i="4"/>
  <c r="D7" i="4"/>
  <c r="B9" i="4"/>
  <c r="B10" i="4" s="1"/>
  <c r="B11" i="4" s="1"/>
  <c r="B12" i="4" s="1"/>
  <c r="B13" i="4" s="1"/>
  <c r="B14" i="4" s="1"/>
  <c r="B15" i="4" s="1"/>
  <c r="B16" i="4" s="1"/>
  <c r="B17" i="4" s="1"/>
  <c r="B18" i="4" s="1"/>
  <c r="B19" i="4" s="1"/>
  <c r="B20" i="4" s="1"/>
  <c r="B21" i="4" s="1"/>
  <c r="B22" i="4" s="1"/>
  <c r="B23" i="4" s="1"/>
  <c r="B24" i="4" s="1"/>
  <c r="B25" i="4" s="1"/>
  <c r="B26" i="4" s="1"/>
  <c r="B27" i="4" s="1"/>
  <c r="B28" i="4" s="1"/>
  <c r="B29" i="4" s="1"/>
  <c r="B30" i="4" s="1"/>
  <c r="B31" i="4" s="1"/>
  <c r="B32" i="4" s="1"/>
  <c r="B33" i="4" s="1"/>
  <c r="B34" i="4" s="1"/>
  <c r="B35" i="4" s="1"/>
  <c r="B36" i="4" s="1"/>
  <c r="B37" i="4" s="1"/>
  <c r="B38" i="4" s="1"/>
  <c r="B39" i="4" s="1"/>
  <c r="B40" i="4" s="1"/>
  <c r="B41" i="4" s="1"/>
  <c r="B42" i="4" s="1"/>
  <c r="B43" i="4" s="1"/>
  <c r="B44" i="4" s="1"/>
  <c r="B45" i="4" s="1"/>
  <c r="B46" i="4" s="1"/>
  <c r="B47" i="4" s="1"/>
  <c r="B48" i="4" s="1"/>
  <c r="B49" i="4" s="1"/>
  <c r="B50" i="4" s="1"/>
  <c r="B51" i="4" s="1"/>
  <c r="B52" i="4" s="1"/>
  <c r="B53" i="4" s="1"/>
  <c r="B54" i="4" s="1"/>
  <c r="B55" i="4" s="1"/>
  <c r="B56" i="4" s="1"/>
  <c r="E56" i="4"/>
  <c r="E55" i="4"/>
  <c r="E54" i="4"/>
  <c r="E53" i="4"/>
  <c r="E52" i="4"/>
  <c r="E51" i="4"/>
  <c r="E50" i="4"/>
  <c r="E49" i="4"/>
  <c r="E48" i="4"/>
  <c r="E47" i="4"/>
  <c r="E46" i="4"/>
  <c r="E45" i="4"/>
  <c r="E44" i="4"/>
  <c r="E43" i="4"/>
  <c r="E42" i="4"/>
  <c r="E41" i="4"/>
  <c r="E40" i="4"/>
  <c r="E39" i="4"/>
  <c r="E38" i="4"/>
  <c r="E37" i="4"/>
  <c r="E36" i="4"/>
  <c r="E35" i="4"/>
  <c r="E34" i="4"/>
  <c r="E33" i="4"/>
  <c r="E32" i="4"/>
  <c r="E31" i="4"/>
  <c r="E30" i="4"/>
  <c r="E29" i="4"/>
  <c r="E28" i="4"/>
  <c r="E27" i="4"/>
  <c r="E26" i="4"/>
  <c r="E25" i="4"/>
  <c r="E24" i="4"/>
  <c r="E23" i="4"/>
  <c r="E22" i="4"/>
  <c r="E21" i="4"/>
  <c r="E20" i="4"/>
  <c r="E19" i="4"/>
  <c r="E18" i="4"/>
  <c r="E17" i="4"/>
  <c r="E16" i="4"/>
  <c r="E15" i="4"/>
  <c r="E14" i="4"/>
  <c r="E13" i="4"/>
  <c r="E12" i="4"/>
  <c r="E11" i="4"/>
  <c r="E10" i="4"/>
  <c r="E9" i="4"/>
  <c r="E8" i="4"/>
  <c r="J6" i="2"/>
  <c r="J7" i="2"/>
  <c r="J8" i="2"/>
  <c r="J9" i="2"/>
  <c r="J10" i="2"/>
  <c r="J11" i="2"/>
  <c r="J12" i="2"/>
  <c r="J13" i="2"/>
  <c r="J14" i="2"/>
  <c r="J15" i="2"/>
  <c r="J16" i="2"/>
  <c r="J17" i="2"/>
  <c r="J18" i="2"/>
  <c r="J19" i="2"/>
  <c r="J20" i="2"/>
  <c r="J21" i="2"/>
  <c r="J22" i="2"/>
  <c r="J23" i="2"/>
  <c r="J24" i="2"/>
  <c r="J25" i="2"/>
  <c r="J26" i="2"/>
  <c r="J27" i="2"/>
  <c r="J28" i="2"/>
  <c r="J29" i="2"/>
  <c r="J30" i="2"/>
  <c r="J31" i="2"/>
  <c r="J32" i="2"/>
  <c r="J33" i="2"/>
  <c r="J34" i="2"/>
  <c r="J35" i="2"/>
  <c r="J36" i="2"/>
  <c r="J37" i="2"/>
  <c r="J38" i="2"/>
  <c r="J39" i="2"/>
  <c r="J40" i="2"/>
  <c r="J41" i="2"/>
  <c r="J42" i="2"/>
  <c r="J43" i="2"/>
  <c r="J44" i="2"/>
  <c r="J45" i="2"/>
  <c r="J46" i="2"/>
  <c r="J47" i="2"/>
  <c r="J48" i="2"/>
  <c r="J49" i="2"/>
  <c r="J50" i="2"/>
  <c r="J51" i="2"/>
  <c r="J52" i="2"/>
  <c r="J53" i="2"/>
  <c r="J54" i="2"/>
  <c r="J55" i="2"/>
  <c r="J56" i="2"/>
  <c r="J57" i="2"/>
  <c r="J58" i="2"/>
  <c r="J59" i="2"/>
  <c r="J60" i="2"/>
  <c r="J61" i="2"/>
  <c r="J62" i="2"/>
  <c r="J63" i="2"/>
  <c r="J64" i="2"/>
  <c r="J65" i="2"/>
  <c r="J66" i="2"/>
  <c r="J67" i="2"/>
  <c r="J68" i="2"/>
  <c r="J69" i="2"/>
  <c r="J70" i="2"/>
  <c r="J71" i="2"/>
  <c r="J72" i="2"/>
  <c r="J73" i="2"/>
  <c r="J74" i="2"/>
  <c r="J75" i="2"/>
  <c r="J76" i="2"/>
  <c r="J77" i="2"/>
  <c r="J78" i="2"/>
  <c r="J79" i="2"/>
  <c r="J80" i="2"/>
  <c r="J81" i="2"/>
  <c r="J82" i="2"/>
  <c r="J83" i="2"/>
  <c r="J84" i="2"/>
  <c r="J85" i="2"/>
  <c r="J86" i="2"/>
  <c r="J87" i="2"/>
  <c r="J88" i="2"/>
  <c r="J89" i="2"/>
  <c r="J90" i="2"/>
  <c r="J91" i="2"/>
  <c r="J92" i="2"/>
  <c r="J93" i="2"/>
  <c r="J94" i="2"/>
  <c r="J95" i="2"/>
  <c r="J96" i="2"/>
  <c r="J97" i="2"/>
  <c r="J98" i="2"/>
  <c r="J99" i="2"/>
  <c r="J100" i="2"/>
  <c r="J101" i="2"/>
  <c r="J102" i="2"/>
  <c r="J103" i="2"/>
  <c r="J104" i="2"/>
  <c r="J105" i="2"/>
  <c r="J106" i="2"/>
  <c r="J107" i="2"/>
  <c r="J108" i="2"/>
  <c r="J109" i="2"/>
  <c r="J110" i="2"/>
  <c r="J111" i="2"/>
  <c r="J112" i="2"/>
  <c r="J113" i="2"/>
  <c r="J114" i="2"/>
  <c r="J115" i="2"/>
  <c r="J116" i="2"/>
  <c r="J117" i="2"/>
  <c r="J118" i="2"/>
  <c r="J119" i="2"/>
  <c r="J120" i="2"/>
  <c r="J121" i="2"/>
  <c r="J122" i="2"/>
  <c r="J123" i="2"/>
  <c r="J124" i="2"/>
  <c r="J125" i="2"/>
  <c r="J126" i="2"/>
  <c r="J127" i="2"/>
  <c r="J128" i="2"/>
  <c r="J129" i="2"/>
  <c r="J130" i="2"/>
  <c r="J131" i="2"/>
  <c r="J132" i="2"/>
  <c r="D8" i="4" l="1"/>
  <c r="E33" i="3" s="1"/>
  <c r="E8" i="3"/>
  <c r="F7" i="4"/>
  <c r="G7" i="4" s="1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66" i="2"/>
  <c r="F67" i="2"/>
  <c r="F68" i="2"/>
  <c r="F69" i="2"/>
  <c r="F70" i="2"/>
  <c r="F71" i="2"/>
  <c r="F72" i="2"/>
  <c r="F73" i="2"/>
  <c r="F74" i="2"/>
  <c r="F75" i="2"/>
  <c r="F76" i="2"/>
  <c r="F77" i="2"/>
  <c r="F78" i="2"/>
  <c r="F79" i="2"/>
  <c r="F80" i="2"/>
  <c r="F81" i="2"/>
  <c r="F82" i="2"/>
  <c r="F83" i="2"/>
  <c r="F84" i="2"/>
  <c r="F85" i="2"/>
  <c r="F86" i="2"/>
  <c r="F87" i="2"/>
  <c r="F88" i="2"/>
  <c r="F89" i="2"/>
  <c r="F90" i="2"/>
  <c r="F91" i="2"/>
  <c r="F92" i="2"/>
  <c r="F93" i="2"/>
  <c r="F94" i="2"/>
  <c r="F95" i="2"/>
  <c r="F96" i="2"/>
  <c r="F97" i="2"/>
  <c r="F98" i="2"/>
  <c r="F99" i="2"/>
  <c r="F100" i="2"/>
  <c r="F101" i="2"/>
  <c r="F102" i="2"/>
  <c r="F103" i="2"/>
  <c r="F104" i="2"/>
  <c r="F105" i="2"/>
  <c r="F106" i="2"/>
  <c r="F107" i="2"/>
  <c r="F108" i="2"/>
  <c r="F109" i="2"/>
  <c r="F110" i="2"/>
  <c r="F111" i="2"/>
  <c r="F112" i="2"/>
  <c r="F113" i="2"/>
  <c r="F114" i="2"/>
  <c r="F115" i="2"/>
  <c r="F116" i="2"/>
  <c r="F117" i="2"/>
  <c r="F118" i="2"/>
  <c r="F119" i="2"/>
  <c r="F120" i="2"/>
  <c r="F121" i="2"/>
  <c r="F122" i="2"/>
  <c r="F123" i="2"/>
  <c r="F124" i="2"/>
  <c r="F125" i="2"/>
  <c r="F126" i="2"/>
  <c r="F127" i="2"/>
  <c r="F128" i="2"/>
  <c r="F129" i="2"/>
  <c r="F130" i="2"/>
  <c r="F131" i="2"/>
  <c r="F132" i="2"/>
  <c r="F6" i="2"/>
  <c r="F8" i="4" l="1"/>
  <c r="G8" i="4" s="1"/>
  <c r="D9" i="4"/>
  <c r="E59" i="3" s="1"/>
  <c r="F9" i="4"/>
  <c r="G9" i="4" s="1"/>
  <c r="D13" i="2"/>
  <c r="D14" i="2"/>
  <c r="D15" i="2"/>
  <c r="D16" i="2"/>
  <c r="D17" i="2"/>
  <c r="D18" i="2"/>
  <c r="D20" i="2"/>
  <c r="D21" i="2"/>
  <c r="D22" i="2"/>
  <c r="D23" i="2"/>
  <c r="D24" i="2"/>
  <c r="D25" i="2"/>
  <c r="D26" i="2"/>
  <c r="D27" i="2"/>
  <c r="D28" i="2"/>
  <c r="D29" i="2"/>
  <c r="D30" i="2"/>
  <c r="D31" i="2"/>
  <c r="D32" i="2"/>
  <c r="D33" i="2"/>
  <c r="D34" i="2"/>
  <c r="D35" i="2"/>
  <c r="D36" i="2"/>
  <c r="D37" i="2"/>
  <c r="D38" i="2"/>
  <c r="D39" i="2"/>
  <c r="D40" i="2"/>
  <c r="D41" i="2"/>
  <c r="D42" i="2"/>
  <c r="D43" i="2"/>
  <c r="D44" i="2"/>
  <c r="D45" i="2"/>
  <c r="D46" i="2"/>
  <c r="D47" i="2"/>
  <c r="D48" i="2"/>
  <c r="D49" i="2"/>
  <c r="D50" i="2"/>
  <c r="D51" i="2"/>
  <c r="D52" i="2"/>
  <c r="D53" i="2"/>
  <c r="D54" i="2"/>
  <c r="D55" i="2"/>
  <c r="D56" i="2"/>
  <c r="D57" i="2"/>
  <c r="D58" i="2"/>
  <c r="D59" i="2"/>
  <c r="D60" i="2"/>
  <c r="D61" i="2"/>
  <c r="D62" i="2"/>
  <c r="D63" i="2"/>
  <c r="D64" i="2"/>
  <c r="D65" i="2"/>
  <c r="D66" i="2"/>
  <c r="D67" i="2"/>
  <c r="D68" i="2"/>
  <c r="D69" i="2"/>
  <c r="D70" i="2"/>
  <c r="D71" i="2"/>
  <c r="D72" i="2"/>
  <c r="D73" i="2"/>
  <c r="D74" i="2"/>
  <c r="D75" i="2"/>
  <c r="D76" i="2"/>
  <c r="D77" i="2"/>
  <c r="D78" i="2"/>
  <c r="D79" i="2"/>
  <c r="D80" i="2"/>
  <c r="D81" i="2"/>
  <c r="D82" i="2"/>
  <c r="D83" i="2"/>
  <c r="D84" i="2"/>
  <c r="D85" i="2"/>
  <c r="D86" i="2"/>
  <c r="D87" i="2"/>
  <c r="D88" i="2"/>
  <c r="D89" i="2"/>
  <c r="D90" i="2"/>
  <c r="D91" i="2"/>
  <c r="D92" i="2"/>
  <c r="D93" i="2"/>
  <c r="D94" i="2"/>
  <c r="D95" i="2"/>
  <c r="D96" i="2"/>
  <c r="D97" i="2"/>
  <c r="D98" i="2"/>
  <c r="D99" i="2"/>
  <c r="D100" i="2"/>
  <c r="D101" i="2"/>
  <c r="D102" i="2"/>
  <c r="D103" i="2"/>
  <c r="D104" i="2"/>
  <c r="D105" i="2"/>
  <c r="D106" i="2"/>
  <c r="D107" i="2"/>
  <c r="D108" i="2"/>
  <c r="D109" i="2"/>
  <c r="D110" i="2"/>
  <c r="D111" i="2"/>
  <c r="D112" i="2"/>
  <c r="D113" i="2"/>
  <c r="D114" i="2"/>
  <c r="D115" i="2"/>
  <c r="D117" i="2"/>
  <c r="D118" i="2"/>
  <c r="D119" i="2"/>
  <c r="D120" i="2"/>
  <c r="D121" i="2"/>
  <c r="D122" i="2"/>
  <c r="D123" i="2"/>
  <c r="D124" i="2"/>
  <c r="D125" i="2"/>
  <c r="D126" i="2"/>
  <c r="D127" i="2"/>
  <c r="D128" i="2"/>
  <c r="D129" i="2"/>
  <c r="D130" i="2"/>
  <c r="D131" i="2"/>
  <c r="D132" i="2"/>
  <c r="D7" i="2"/>
  <c r="D8" i="2"/>
  <c r="D9" i="2"/>
  <c r="D10" i="2"/>
  <c r="D11" i="2"/>
  <c r="D12" i="2"/>
  <c r="D6" i="2"/>
  <c r="E116" i="2"/>
  <c r="D116" i="2" s="1"/>
  <c r="D10" i="4" l="1"/>
  <c r="E85" i="3" s="1"/>
  <c r="E19" i="2"/>
  <c r="D19" i="2" s="1"/>
  <c r="B7" i="2"/>
  <c r="B8" i="2" s="1"/>
  <c r="B9" i="2" s="1"/>
  <c r="B10" i="2" s="1"/>
  <c r="B11" i="2" s="1"/>
  <c r="B12" i="2" s="1"/>
  <c r="B13" i="2" s="1"/>
  <c r="B14" i="2" s="1"/>
  <c r="B15" i="2" s="1"/>
  <c r="B16" i="2" s="1"/>
  <c r="B17" i="2" s="1"/>
  <c r="B18" i="2" s="1"/>
  <c r="B19" i="2" s="1"/>
  <c r="B20" i="2" s="1"/>
  <c r="B21" i="2" s="1"/>
  <c r="B22" i="2" s="1"/>
  <c r="B23" i="2" s="1"/>
  <c r="B24" i="2" s="1"/>
  <c r="B25" i="2" s="1"/>
  <c r="B26" i="2" s="1"/>
  <c r="B27" i="2" s="1"/>
  <c r="B28" i="2" s="1"/>
  <c r="B29" i="2" s="1"/>
  <c r="B30" i="2" s="1"/>
  <c r="B31" i="2" s="1"/>
  <c r="B32" i="2" s="1"/>
  <c r="B33" i="2" s="1"/>
  <c r="B34" i="2" s="1"/>
  <c r="B35" i="2" s="1"/>
  <c r="B36" i="2" s="1"/>
  <c r="B37" i="2" s="1"/>
  <c r="B38" i="2" s="1"/>
  <c r="B39" i="2" s="1"/>
  <c r="B40" i="2" s="1"/>
  <c r="B41" i="2" s="1"/>
  <c r="B42" i="2" s="1"/>
  <c r="B43" i="2" s="1"/>
  <c r="B44" i="2" s="1"/>
  <c r="B45" i="2" s="1"/>
  <c r="B46" i="2" s="1"/>
  <c r="B47" i="2" s="1"/>
  <c r="B48" i="2" s="1"/>
  <c r="B49" i="2" s="1"/>
  <c r="B50" i="2" s="1"/>
  <c r="B51" i="2" s="1"/>
  <c r="B52" i="2" s="1"/>
  <c r="B53" i="2" s="1"/>
  <c r="B54" i="2" s="1"/>
  <c r="B55" i="2" s="1"/>
  <c r="B56" i="2" s="1"/>
  <c r="B57" i="2" s="1"/>
  <c r="B58" i="2" s="1"/>
  <c r="B59" i="2" s="1"/>
  <c r="B60" i="2" s="1"/>
  <c r="B61" i="2" s="1"/>
  <c r="B62" i="2" s="1"/>
  <c r="B63" i="2" s="1"/>
  <c r="B64" i="2" s="1"/>
  <c r="B65" i="2" s="1"/>
  <c r="B66" i="2" s="1"/>
  <c r="B67" i="2" s="1"/>
  <c r="B68" i="2" s="1"/>
  <c r="B69" i="2" s="1"/>
  <c r="B70" i="2" s="1"/>
  <c r="B71" i="2" s="1"/>
  <c r="B72" i="2" s="1"/>
  <c r="B73" i="2" s="1"/>
  <c r="B74" i="2" s="1"/>
  <c r="B75" i="2" s="1"/>
  <c r="B76" i="2" s="1"/>
  <c r="B77" i="2" s="1"/>
  <c r="B78" i="2" s="1"/>
  <c r="B79" i="2" s="1"/>
  <c r="B80" i="2" s="1"/>
  <c r="B81" i="2" s="1"/>
  <c r="B82" i="2" s="1"/>
  <c r="B83" i="2" s="1"/>
  <c r="B84" i="2" s="1"/>
  <c r="B85" i="2" s="1"/>
  <c r="B86" i="2" s="1"/>
  <c r="B87" i="2" s="1"/>
  <c r="B88" i="2" s="1"/>
  <c r="B89" i="2" s="1"/>
  <c r="B90" i="2" s="1"/>
  <c r="B91" i="2" s="1"/>
  <c r="B92" i="2" s="1"/>
  <c r="B93" i="2" s="1"/>
  <c r="B94" i="2" s="1"/>
  <c r="B95" i="2" s="1"/>
  <c r="B96" i="2" s="1"/>
  <c r="B97" i="2" s="1"/>
  <c r="B98" i="2" s="1"/>
  <c r="B99" i="2" s="1"/>
  <c r="B100" i="2" s="1"/>
  <c r="B101" i="2" s="1"/>
  <c r="B102" i="2" s="1"/>
  <c r="B103" i="2" s="1"/>
  <c r="B104" i="2" s="1"/>
  <c r="B105" i="2" s="1"/>
  <c r="B106" i="2" s="1"/>
  <c r="B107" i="2" s="1"/>
  <c r="B108" i="2" s="1"/>
  <c r="B109" i="2" s="1"/>
  <c r="B110" i="2" s="1"/>
  <c r="B111" i="2" s="1"/>
  <c r="B112" i="2" s="1"/>
  <c r="B113" i="2" s="1"/>
  <c r="B114" i="2" s="1"/>
  <c r="B115" i="2" s="1"/>
  <c r="B116" i="2" s="1"/>
  <c r="B117" i="2" s="1"/>
  <c r="B118" i="2" s="1"/>
  <c r="B119" i="2" s="1"/>
  <c r="B120" i="2" s="1"/>
  <c r="B121" i="2" s="1"/>
  <c r="B122" i="2" s="1"/>
  <c r="B123" i="2" s="1"/>
  <c r="B124" i="2" s="1"/>
  <c r="B125" i="2" s="1"/>
  <c r="B126" i="2" s="1"/>
  <c r="B127" i="2" s="1"/>
  <c r="B128" i="2" s="1"/>
  <c r="B129" i="2" s="1"/>
  <c r="B130" i="2" s="1"/>
  <c r="B131" i="2" s="1"/>
  <c r="B132" i="2" s="1"/>
  <c r="F10" i="4" l="1"/>
  <c r="G10" i="4" s="1"/>
  <c r="D11" i="4"/>
  <c r="E112" i="3" s="1"/>
  <c r="D12" i="4"/>
  <c r="E138" i="3" s="1"/>
  <c r="H8" i="3"/>
  <c r="F11" i="4" l="1"/>
  <c r="G11" i="4" s="1"/>
  <c r="D13" i="4"/>
  <c r="E166" i="3" s="1"/>
  <c r="F12" i="4"/>
  <c r="G12" i="4" s="1"/>
  <c r="H33" i="3"/>
  <c r="D14" i="4" l="1"/>
  <c r="E193" i="3" s="1"/>
  <c r="F13" i="4"/>
  <c r="G13" i="4" s="1"/>
  <c r="H59" i="3"/>
  <c r="D15" i="4" l="1"/>
  <c r="E221" i="3" s="1"/>
  <c r="F14" i="4"/>
  <c r="G14" i="4" s="1"/>
  <c r="H85" i="3"/>
  <c r="F15" i="4" l="1"/>
  <c r="G15" i="4" s="1"/>
  <c r="D16" i="4"/>
  <c r="E248" i="3" s="1"/>
  <c r="H112" i="3"/>
  <c r="D17" i="4" l="1"/>
  <c r="Q8" i="3" s="1"/>
  <c r="F16" i="4"/>
  <c r="G16" i="4" s="1"/>
  <c r="H138" i="3"/>
  <c r="F17" i="4" l="1"/>
  <c r="G17" i="4" s="1"/>
  <c r="D18" i="4"/>
  <c r="Q33" i="3" s="1"/>
  <c r="H166" i="3"/>
  <c r="D19" i="4" l="1"/>
  <c r="Q59" i="3" s="1"/>
  <c r="F18" i="4"/>
  <c r="G18" i="4" s="1"/>
  <c r="H193" i="3"/>
  <c r="D20" i="4" l="1"/>
  <c r="Q85" i="3" s="1"/>
  <c r="F19" i="4"/>
  <c r="G19" i="4" s="1"/>
  <c r="H221" i="3"/>
  <c r="F20" i="4" l="1"/>
  <c r="G20" i="4" s="1"/>
  <c r="D21" i="4"/>
  <c r="Q112" i="3" s="1"/>
  <c r="H248" i="3"/>
  <c r="D22" i="4" l="1"/>
  <c r="Q138" i="3" s="1"/>
  <c r="F21" i="4"/>
  <c r="G21" i="4" s="1"/>
  <c r="T8" i="3"/>
  <c r="D23" i="4" l="1"/>
  <c r="Q166" i="3" s="1"/>
  <c r="F22" i="4"/>
  <c r="G22" i="4" s="1"/>
  <c r="T33" i="3"/>
  <c r="F23" i="4" l="1"/>
  <c r="G23" i="4" s="1"/>
  <c r="D24" i="4"/>
  <c r="Q193" i="3" s="1"/>
  <c r="T59" i="3"/>
  <c r="D25" i="4" l="1"/>
  <c r="Q221" i="3" s="1"/>
  <c r="F24" i="4"/>
  <c r="G24" i="4" s="1"/>
  <c r="T85" i="3"/>
  <c r="D26" i="4" l="1"/>
  <c r="Q248" i="3" s="1"/>
  <c r="F25" i="4"/>
  <c r="G25" i="4" s="1"/>
  <c r="T112" i="3"/>
  <c r="D27" i="4" l="1"/>
  <c r="AC8" i="3" s="1"/>
  <c r="F26" i="4"/>
  <c r="G26" i="4" s="1"/>
  <c r="T138" i="3"/>
  <c r="D28" i="4" l="1"/>
  <c r="AC33" i="3" s="1"/>
  <c r="F27" i="4"/>
  <c r="G27" i="4" s="1"/>
  <c r="T166" i="3"/>
  <c r="T193" i="3"/>
  <c r="D29" i="4" l="1"/>
  <c r="AC59" i="3" s="1"/>
  <c r="F28" i="4"/>
  <c r="G28" i="4" s="1"/>
  <c r="T221" i="3"/>
  <c r="D30" i="4" l="1"/>
  <c r="AC85" i="3" s="1"/>
  <c r="F29" i="4"/>
  <c r="G29" i="4" s="1"/>
  <c r="T248" i="3"/>
  <c r="D31" i="4" l="1"/>
  <c r="AC112" i="3" s="1"/>
  <c r="F30" i="4"/>
  <c r="G30" i="4" s="1"/>
  <c r="AF8" i="3"/>
  <c r="F31" i="4" l="1"/>
  <c r="G31" i="4" s="1"/>
  <c r="D32" i="4"/>
  <c r="AC138" i="3" s="1"/>
  <c r="AF33" i="3"/>
  <c r="D33" i="4" l="1"/>
  <c r="AC166" i="3" s="1"/>
  <c r="F32" i="4"/>
  <c r="G32" i="4" s="1"/>
  <c r="AF59" i="3"/>
  <c r="F33" i="4" l="1"/>
  <c r="G33" i="4" s="1"/>
  <c r="D34" i="4"/>
  <c r="AC193" i="3" s="1"/>
  <c r="AF85" i="3"/>
  <c r="D35" i="4" l="1"/>
  <c r="AC221" i="3" s="1"/>
  <c r="F34" i="4"/>
  <c r="G34" i="4" s="1"/>
  <c r="AF112" i="3"/>
  <c r="D36" i="4" l="1"/>
  <c r="AC248" i="3" s="1"/>
  <c r="F35" i="4"/>
  <c r="G35" i="4" s="1"/>
  <c r="AF138" i="3"/>
  <c r="D37" i="4" l="1"/>
  <c r="AO8" i="3" s="1"/>
  <c r="F36" i="4"/>
  <c r="G36" i="4" s="1"/>
  <c r="AF166" i="3"/>
  <c r="D38" i="4" l="1"/>
  <c r="AO33" i="3" s="1"/>
  <c r="F37" i="4"/>
  <c r="G37" i="4" s="1"/>
  <c r="AF193" i="3"/>
  <c r="D39" i="4" l="1"/>
  <c r="AO59" i="3" s="1"/>
  <c r="F38" i="4"/>
  <c r="G38" i="4" s="1"/>
  <c r="AF221" i="3"/>
  <c r="F39" i="4" l="1"/>
  <c r="G39" i="4" s="1"/>
  <c r="D40" i="4"/>
  <c r="AO85" i="3" s="1"/>
  <c r="AF248" i="3"/>
  <c r="D41" i="4" l="1"/>
  <c r="AO112" i="3" s="1"/>
  <c r="F40" i="4"/>
  <c r="G40" i="4" s="1"/>
  <c r="AR8" i="3"/>
  <c r="F41" i="4" l="1"/>
  <c r="G41" i="4" s="1"/>
  <c r="D42" i="4"/>
  <c r="AO138" i="3" s="1"/>
  <c r="AR33" i="3"/>
  <c r="D43" i="4" l="1"/>
  <c r="AO166" i="3" s="1"/>
  <c r="F42" i="4"/>
  <c r="G42" i="4" s="1"/>
  <c r="AR59" i="3"/>
  <c r="D44" i="4" l="1"/>
  <c r="AO193" i="3" s="1"/>
  <c r="F43" i="4"/>
  <c r="G43" i="4" s="1"/>
  <c r="AR112" i="3"/>
  <c r="AR85" i="3"/>
  <c r="F44" i="4" l="1"/>
  <c r="G44" i="4" s="1"/>
  <c r="D45" i="4"/>
  <c r="AO221" i="3" s="1"/>
  <c r="AR138" i="3"/>
  <c r="D46" i="4" l="1"/>
  <c r="AO248" i="3" s="1"/>
  <c r="F45" i="4"/>
  <c r="G45" i="4" s="1"/>
  <c r="AR166" i="3"/>
  <c r="D47" i="4" l="1"/>
  <c r="BA8" i="3" s="1"/>
  <c r="F46" i="4"/>
  <c r="G46" i="4" s="1"/>
  <c r="AR193" i="3"/>
  <c r="F47" i="4" l="1"/>
  <c r="G47" i="4" s="1"/>
  <c r="D48" i="4"/>
  <c r="BA33" i="3" s="1"/>
  <c r="AR221" i="3"/>
  <c r="D49" i="4" l="1"/>
  <c r="BA59" i="3" s="1"/>
  <c r="F48" i="4"/>
  <c r="G48" i="4" s="1"/>
  <c r="AR248" i="3"/>
  <c r="F49" i="4" l="1"/>
  <c r="G49" i="4" s="1"/>
  <c r="D50" i="4"/>
  <c r="BA85" i="3" s="1"/>
  <c r="BD8" i="3"/>
  <c r="D51" i="4" l="1"/>
  <c r="BA112" i="3" s="1"/>
  <c r="F50" i="4"/>
  <c r="G50" i="4" s="1"/>
  <c r="BD33" i="3"/>
  <c r="D52" i="4" l="1"/>
  <c r="BA138" i="3" s="1"/>
  <c r="F51" i="4"/>
  <c r="G51" i="4" s="1"/>
  <c r="BD59" i="3"/>
  <c r="D53" i="4" l="1"/>
  <c r="BA166" i="3" s="1"/>
  <c r="F52" i="4"/>
  <c r="G52" i="4" s="1"/>
  <c r="BD85" i="3"/>
  <c r="D54" i="4" l="1"/>
  <c r="BA193" i="3" s="1"/>
  <c r="F53" i="4"/>
  <c r="G53" i="4" s="1"/>
  <c r="BD112" i="3"/>
  <c r="D55" i="4" l="1"/>
  <c r="BA221" i="3" s="1"/>
  <c r="F54" i="4"/>
  <c r="G54" i="4" s="1"/>
  <c r="BD138" i="3"/>
  <c r="F55" i="4" l="1"/>
  <c r="G55" i="4" s="1"/>
  <c r="D56" i="4"/>
  <c r="BA248" i="3" s="1"/>
  <c r="BD166" i="3"/>
  <c r="F56" i="4" l="1"/>
  <c r="G56" i="4" s="1"/>
  <c r="J11" i="4" s="1"/>
  <c r="BD193" i="3"/>
  <c r="BD248" i="3" l="1"/>
  <c r="BD221" i="3"/>
</calcChain>
</file>

<file path=xl/sharedStrings.xml><?xml version="1.0" encoding="utf-8"?>
<sst xmlns="http://schemas.openxmlformats.org/spreadsheetml/2006/main" count="408" uniqueCount="88">
  <si>
    <t>Channel</t>
  </si>
  <si>
    <t>CH1</t>
  </si>
  <si>
    <t>CH2</t>
  </si>
  <si>
    <t>CH3</t>
  </si>
  <si>
    <t>CH4</t>
  </si>
  <si>
    <t>CH5</t>
  </si>
  <si>
    <t>CH6</t>
  </si>
  <si>
    <t>CH7</t>
  </si>
  <si>
    <t>CH8</t>
  </si>
  <si>
    <t>CH9</t>
  </si>
  <si>
    <t>CH10</t>
  </si>
  <si>
    <t>CH11</t>
  </si>
  <si>
    <t>CH12</t>
  </si>
  <si>
    <t>CH13</t>
  </si>
  <si>
    <t>CH14</t>
  </si>
  <si>
    <t>CH15</t>
  </si>
  <si>
    <t>CH16</t>
  </si>
  <si>
    <t>CH17</t>
  </si>
  <si>
    <t>CH18</t>
  </si>
  <si>
    <t>CH19</t>
  </si>
  <si>
    <t>CH20</t>
  </si>
  <si>
    <t>CH21</t>
  </si>
  <si>
    <t>CH22</t>
  </si>
  <si>
    <t>CH23</t>
  </si>
  <si>
    <t>CH24</t>
  </si>
  <si>
    <t>CH25</t>
  </si>
  <si>
    <t>Medición Mhz</t>
  </si>
  <si>
    <t>Frecuencia   Mhz</t>
  </si>
  <si>
    <t>CH26</t>
  </si>
  <si>
    <t>CH27</t>
  </si>
  <si>
    <t>CH28</t>
  </si>
  <si>
    <t>CH29</t>
  </si>
  <si>
    <t>CH30</t>
  </si>
  <si>
    <t>CH31</t>
  </si>
  <si>
    <t>CH32</t>
  </si>
  <si>
    <t>CH33</t>
  </si>
  <si>
    <t>CH34</t>
  </si>
  <si>
    <t>CH35</t>
  </si>
  <si>
    <t>CH36</t>
  </si>
  <si>
    <t>CH37</t>
  </si>
  <si>
    <t>CH38</t>
  </si>
  <si>
    <t>CH39</t>
  </si>
  <si>
    <t>CH40</t>
  </si>
  <si>
    <t>CH41</t>
  </si>
  <si>
    <t>CH42</t>
  </si>
  <si>
    <t>CH43</t>
  </si>
  <si>
    <t>CH44</t>
  </si>
  <si>
    <t>CH45</t>
  </si>
  <si>
    <t>CH46</t>
  </si>
  <si>
    <t>CH47</t>
  </si>
  <si>
    <t>CH48</t>
  </si>
  <si>
    <t>CH49</t>
  </si>
  <si>
    <t>CH50</t>
  </si>
  <si>
    <t>Frecuencia  Calculada  Mhz</t>
  </si>
  <si>
    <t>BW</t>
  </si>
  <si>
    <t>Desv</t>
  </si>
  <si>
    <t>Escala Unitaria de Potencia</t>
  </si>
  <si>
    <t>Consumo en modo Espera mA</t>
  </si>
  <si>
    <t>Consumo en Modo Transmisión mA</t>
  </si>
  <si>
    <t>Segunda Medición con Atenuador       ( dBm )</t>
  </si>
  <si>
    <t>Consumo real del Transmisor</t>
  </si>
  <si>
    <t>Atenuador             ( dB )</t>
  </si>
  <si>
    <t>Banda</t>
  </si>
  <si>
    <t>Ítem</t>
  </si>
  <si>
    <t>Promedio Desviación</t>
  </si>
  <si>
    <t>Ancho de Canal</t>
  </si>
  <si>
    <t>Mhz</t>
  </si>
  <si>
    <t>Normalizado    (MHz)</t>
  </si>
  <si>
    <t>Medición (Mhz)</t>
  </si>
  <si>
    <t>Frecuencia   (Mhz)</t>
  </si>
  <si>
    <t>Data Rate</t>
  </si>
  <si>
    <t>Comprobacion de Frecuencias</t>
  </si>
  <si>
    <t>Desviación de frecuencia por Canal</t>
  </si>
  <si>
    <t>Potencia de transmisión vs Corriente</t>
  </si>
  <si>
    <t>Desviación de Frecuencia  (MHz)</t>
  </si>
  <si>
    <t>Desviación de Frecuencia</t>
  </si>
  <si>
    <t>Tiempo de Retardo de Tx a Tx (ms) PyLoad 14 Bytes</t>
  </si>
  <si>
    <t xml:space="preserve">Potencia de Transmisión comparativo </t>
  </si>
  <si>
    <t>Consumo de energía vs Potencia</t>
  </si>
  <si>
    <t>Tiempo de Retardo de Tx a Tx (ms) PyLoad 66 Bytes</t>
  </si>
  <si>
    <t>Potencia de Transmisión a la Salida</t>
  </si>
  <si>
    <t>Nivel de Recepción remoto con antena 3dbi</t>
  </si>
  <si>
    <t>Primer   prueba    Potencia    Real    Resultante         ( dBm )</t>
  </si>
  <si>
    <t>Primer Medición con Atenuador               ( dBm )</t>
  </si>
  <si>
    <t>Segunda prueba Potencia Real Resultante       ( dBm )</t>
  </si>
  <si>
    <t>Frecuencia Fuera de Banda</t>
  </si>
  <si>
    <t>Pruebas que demuestran el comportamiento actual del radio</t>
  </si>
  <si>
    <t>Tiempo de espera entre transmisiones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</si>
</sst>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#,##0.000"/>
    <numFmt numFmtId="165" formatCode="#,##0.000000"/>
    <numFmt numFmtId="166" formatCode="#,##0.0000"/>
  </numFmts>
  <fonts count="12" x14ac:knownFonts="1">
    <font>
      <sz val="11"/>
      <color theme="1"/>
      <name val="Calibri"/>
      <family val="2"/>
      <scheme val="minor"/>
    </font>
    <font>
      <b/>
      <sz val="11"/>
      <color theme="0"/>
      <name val="Calibri"/>
      <family val="2"/>
      <scheme val="minor"/>
    </font>
    <font>
      <sz val="8"/>
      <name val="Calibri"/>
      <family val="2"/>
      <scheme val="minor"/>
    </font>
    <font>
      <sz val="11"/>
      <color theme="0"/>
      <name val="Calibri"/>
      <family val="2"/>
      <scheme val="minor"/>
    </font>
    <font>
      <sz val="20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0"/>
      <name val="Calibri"/>
      <family val="2"/>
      <scheme val="minor"/>
    </font>
    <font>
      <b/>
      <sz val="12"/>
      <color theme="0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theme="4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4" tint="-0.249977111117893"/>
        <bgColor indexed="64"/>
      </patternFill>
    </fill>
    <fill>
      <patternFill patternType="solid">
        <fgColor theme="2" tint="-9.9978637043366805E-2"/>
        <bgColor indexed="64"/>
      </patternFill>
    </fill>
  </fills>
  <borders count="2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/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/>
      <right/>
      <top/>
      <bottom style="thin">
        <color rgb="FFFF0000"/>
      </bottom>
      <diagonal/>
    </border>
    <border>
      <left style="medium">
        <color rgb="FFFF0000"/>
      </left>
      <right style="medium">
        <color rgb="FFFF0000"/>
      </right>
      <top style="medium">
        <color rgb="FFFF0000"/>
      </top>
      <bottom style="medium">
        <color rgb="FFFF0000"/>
      </bottom>
      <diagonal/>
    </border>
    <border>
      <left style="medium">
        <color rgb="FFFF0000"/>
      </left>
      <right style="medium">
        <color rgb="FFFF0000"/>
      </right>
      <top/>
      <bottom/>
      <diagonal/>
    </border>
    <border>
      <left style="medium">
        <color rgb="FFFF0000"/>
      </left>
      <right/>
      <top style="medium">
        <color rgb="FFFF0000"/>
      </top>
      <bottom style="medium">
        <color rgb="FFFF0000"/>
      </bottom>
      <diagonal/>
    </border>
    <border>
      <left/>
      <right/>
      <top style="medium">
        <color rgb="FFFF0000"/>
      </top>
      <bottom style="medium">
        <color rgb="FFFF0000"/>
      </bottom>
      <diagonal/>
    </border>
    <border>
      <left/>
      <right style="medium">
        <color rgb="FFFF0000"/>
      </right>
      <top style="medium">
        <color rgb="FFFF0000"/>
      </top>
      <bottom style="medium">
        <color rgb="FFFF0000"/>
      </bottom>
      <diagonal/>
    </border>
  </borders>
  <cellStyleXfs count="3">
    <xf numFmtId="0" fontId="0" fillId="0" borderId="0"/>
    <xf numFmtId="0" fontId="3" fillId="4" borderId="0" applyNumberFormat="0" applyBorder="0" applyAlignment="0" applyProtection="0"/>
    <xf numFmtId="0" fontId="5" fillId="5" borderId="0" applyNumberFormat="0" applyBorder="0" applyAlignment="0" applyProtection="0"/>
  </cellStyleXfs>
  <cellXfs count="72">
    <xf numFmtId="0" fontId="0" fillId="0" borderId="0" xfId="0"/>
    <xf numFmtId="0" fontId="0" fillId="2" borderId="0" xfId="0" applyFill="1"/>
    <xf numFmtId="4" fontId="0" fillId="2" borderId="0" xfId="0" applyNumberFormat="1" applyFill="1"/>
    <xf numFmtId="0" fontId="0" fillId="2" borderId="1" xfId="0" applyFill="1" applyBorder="1" applyAlignment="1">
      <alignment horizontal="center"/>
    </xf>
    <xf numFmtId="164" fontId="0" fillId="2" borderId="1" xfId="0" applyNumberFormat="1" applyFill="1" applyBorder="1" applyAlignment="1">
      <alignment horizontal="center"/>
    </xf>
    <xf numFmtId="0" fontId="0" fillId="2" borderId="0" xfId="0" applyFill="1" applyAlignment="1">
      <alignment horizontal="center"/>
    </xf>
    <xf numFmtId="0" fontId="1" fillId="3" borderId="1" xfId="0" applyFont="1" applyFill="1" applyBorder="1" applyAlignment="1">
      <alignment horizontal="center" vertical="justify"/>
    </xf>
    <xf numFmtId="165" fontId="0" fillId="2" borderId="0" xfId="0" applyNumberFormat="1" applyFill="1"/>
    <xf numFmtId="15" fontId="1" fillId="3" borderId="1" xfId="0" applyNumberFormat="1" applyFont="1" applyFill="1" applyBorder="1" applyAlignment="1">
      <alignment horizontal="center" vertical="justify"/>
    </xf>
    <xf numFmtId="164" fontId="0" fillId="2" borderId="1" xfId="0" applyNumberFormat="1" applyFill="1" applyBorder="1"/>
    <xf numFmtId="0" fontId="1" fillId="3" borderId="2" xfId="0" applyFont="1" applyFill="1" applyBorder="1" applyAlignment="1">
      <alignment horizontal="center" vertical="justify"/>
    </xf>
    <xf numFmtId="0" fontId="1" fillId="3" borderId="1" xfId="0" applyFont="1" applyFill="1" applyBorder="1" applyAlignment="1">
      <alignment horizontal="center" vertical="center"/>
    </xf>
    <xf numFmtId="164" fontId="0" fillId="2" borderId="1" xfId="0" applyNumberFormat="1" applyFill="1" applyBorder="1" applyAlignment="1">
      <alignment horizontal="center" vertical="center"/>
    </xf>
    <xf numFmtId="166" fontId="0" fillId="2" borderId="0" xfId="0" applyNumberFormat="1" applyFill="1"/>
    <xf numFmtId="0" fontId="6" fillId="2" borderId="5" xfId="0" applyFont="1" applyFill="1" applyBorder="1" applyAlignment="1">
      <alignment horizontal="center"/>
    </xf>
    <xf numFmtId="0" fontId="6" fillId="2" borderId="2" xfId="0" applyFont="1" applyFill="1" applyBorder="1" applyAlignment="1">
      <alignment horizontal="center"/>
    </xf>
    <xf numFmtId="166" fontId="6" fillId="2" borderId="2" xfId="0" applyNumberFormat="1" applyFont="1" applyFill="1" applyBorder="1" applyAlignment="1">
      <alignment horizontal="center"/>
    </xf>
    <xf numFmtId="166" fontId="6" fillId="2" borderId="6" xfId="0" applyNumberFormat="1" applyFont="1" applyFill="1" applyBorder="1" applyAlignment="1">
      <alignment horizontal="center"/>
    </xf>
    <xf numFmtId="0" fontId="6" fillId="2" borderId="3" xfId="0" applyFont="1" applyFill="1" applyBorder="1" applyAlignment="1">
      <alignment horizontal="center"/>
    </xf>
    <xf numFmtId="0" fontId="6" fillId="2" borderId="1" xfId="0" applyFont="1" applyFill="1" applyBorder="1" applyAlignment="1">
      <alignment horizontal="center"/>
    </xf>
    <xf numFmtId="166" fontId="6" fillId="2" borderId="1" xfId="0" applyNumberFormat="1" applyFont="1" applyFill="1" applyBorder="1" applyAlignment="1">
      <alignment horizontal="center"/>
    </xf>
    <xf numFmtId="166" fontId="6" fillId="2" borderId="4" xfId="0" applyNumberFormat="1" applyFont="1" applyFill="1" applyBorder="1" applyAlignment="1">
      <alignment horizontal="center"/>
    </xf>
    <xf numFmtId="0" fontId="6" fillId="2" borderId="7" xfId="0" applyFont="1" applyFill="1" applyBorder="1" applyAlignment="1">
      <alignment horizontal="center"/>
    </xf>
    <xf numFmtId="0" fontId="6" fillId="2" borderId="8" xfId="0" applyFont="1" applyFill="1" applyBorder="1" applyAlignment="1">
      <alignment horizontal="center"/>
    </xf>
    <xf numFmtId="166" fontId="6" fillId="2" borderId="8" xfId="0" applyNumberFormat="1" applyFont="1" applyFill="1" applyBorder="1" applyAlignment="1">
      <alignment horizontal="center"/>
    </xf>
    <xf numFmtId="166" fontId="6" fillId="2" borderId="9" xfId="0" applyNumberFormat="1" applyFont="1" applyFill="1" applyBorder="1" applyAlignment="1">
      <alignment horizontal="center"/>
    </xf>
    <xf numFmtId="0" fontId="0" fillId="2" borderId="1" xfId="0" applyFill="1" applyBorder="1" applyAlignment="1">
      <alignment horizontal="center" vertical="center"/>
    </xf>
    <xf numFmtId="0" fontId="6" fillId="6" borderId="3" xfId="0" applyFont="1" applyFill="1" applyBorder="1" applyAlignment="1">
      <alignment horizontal="center"/>
    </xf>
    <xf numFmtId="0" fontId="6" fillId="6" borderId="1" xfId="0" applyFont="1" applyFill="1" applyBorder="1" applyAlignment="1">
      <alignment horizontal="center"/>
    </xf>
    <xf numFmtId="166" fontId="6" fillId="6" borderId="1" xfId="0" applyNumberFormat="1" applyFont="1" applyFill="1" applyBorder="1" applyAlignment="1">
      <alignment horizontal="center"/>
    </xf>
    <xf numFmtId="166" fontId="6" fillId="6" borderId="4" xfId="0" applyNumberFormat="1" applyFont="1" applyFill="1" applyBorder="1" applyAlignment="1">
      <alignment horizontal="center"/>
    </xf>
    <xf numFmtId="0" fontId="5" fillId="6" borderId="3" xfId="2" applyFill="1" applyBorder="1" applyAlignment="1">
      <alignment horizontal="center"/>
    </xf>
    <xf numFmtId="0" fontId="5" fillId="6" borderId="1" xfId="2" applyFill="1" applyBorder="1" applyAlignment="1">
      <alignment horizontal="center"/>
    </xf>
    <xf numFmtId="166" fontId="5" fillId="6" borderId="1" xfId="2" applyNumberFormat="1" applyFill="1" applyBorder="1" applyAlignment="1">
      <alignment horizontal="center"/>
    </xf>
    <xf numFmtId="166" fontId="5" fillId="6" borderId="4" xfId="2" applyNumberFormat="1" applyFill="1" applyBorder="1" applyAlignment="1">
      <alignment horizontal="center"/>
    </xf>
    <xf numFmtId="0" fontId="1" fillId="3" borderId="5" xfId="0" applyFont="1" applyFill="1" applyBorder="1" applyAlignment="1">
      <alignment horizontal="center" vertical="justify"/>
    </xf>
    <xf numFmtId="0" fontId="1" fillId="3" borderId="6" xfId="0" applyFont="1" applyFill="1" applyBorder="1" applyAlignment="1">
      <alignment horizontal="center" vertical="justify"/>
    </xf>
    <xf numFmtId="0" fontId="0" fillId="2" borderId="0" xfId="0" applyFill="1" applyBorder="1" applyAlignment="1">
      <alignment horizontal="center" vertical="center"/>
    </xf>
    <xf numFmtId="0" fontId="0" fillId="2" borderId="3" xfId="0" applyFill="1" applyBorder="1" applyAlignment="1">
      <alignment horizontal="center"/>
    </xf>
    <xf numFmtId="0" fontId="0" fillId="8" borderId="3" xfId="0" applyFill="1" applyBorder="1" applyAlignment="1">
      <alignment horizontal="center"/>
    </xf>
    <xf numFmtId="0" fontId="0" fillId="8" borderId="7" xfId="0" applyFill="1" applyBorder="1" applyAlignment="1">
      <alignment horizontal="center"/>
    </xf>
    <xf numFmtId="1" fontId="0" fillId="2" borderId="1" xfId="0" applyNumberFormat="1" applyFill="1" applyBorder="1" applyAlignment="1">
      <alignment horizontal="center"/>
    </xf>
    <xf numFmtId="1" fontId="0" fillId="2" borderId="4" xfId="0" applyNumberFormat="1" applyFill="1" applyBorder="1" applyAlignment="1">
      <alignment horizontal="center"/>
    </xf>
    <xf numFmtId="1" fontId="0" fillId="8" borderId="1" xfId="0" applyNumberFormat="1" applyFill="1" applyBorder="1" applyAlignment="1">
      <alignment horizontal="center"/>
    </xf>
    <xf numFmtId="1" fontId="0" fillId="8" borderId="4" xfId="0" applyNumberFormat="1" applyFill="1" applyBorder="1" applyAlignment="1">
      <alignment horizontal="center"/>
    </xf>
    <xf numFmtId="1" fontId="0" fillId="8" borderId="8" xfId="0" applyNumberFormat="1" applyFill="1" applyBorder="1" applyAlignment="1">
      <alignment horizontal="center"/>
    </xf>
    <xf numFmtId="1" fontId="0" fillId="8" borderId="9" xfId="0" applyNumberFormat="1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1" fontId="0" fillId="2" borderId="2" xfId="0" applyNumberFormat="1" applyFill="1" applyBorder="1" applyAlignment="1">
      <alignment horizontal="center"/>
    </xf>
    <xf numFmtId="1" fontId="0" fillId="2" borderId="6" xfId="0" applyNumberFormat="1" applyFill="1" applyBorder="1" applyAlignment="1">
      <alignment horizontal="center"/>
    </xf>
    <xf numFmtId="0" fontId="1" fillId="7" borderId="10" xfId="0" applyFont="1" applyFill="1" applyBorder="1" applyAlignment="1">
      <alignment horizontal="center" vertical="center"/>
    </xf>
    <xf numFmtId="0" fontId="1" fillId="7" borderId="11" xfId="0" applyFont="1" applyFill="1" applyBorder="1" applyAlignment="1">
      <alignment horizontal="center" vertical="center"/>
    </xf>
    <xf numFmtId="0" fontId="1" fillId="7" borderId="12" xfId="0" applyFont="1" applyFill="1" applyBorder="1" applyAlignment="1">
      <alignment horizontal="center" vertical="center"/>
    </xf>
    <xf numFmtId="0" fontId="1" fillId="7" borderId="12" xfId="0" applyFont="1" applyFill="1" applyBorder="1" applyAlignment="1">
      <alignment horizontal="center" vertical="justify"/>
    </xf>
    <xf numFmtId="0" fontId="1" fillId="7" borderId="13" xfId="0" applyFont="1" applyFill="1" applyBorder="1" applyAlignment="1">
      <alignment horizontal="center" vertical="justify"/>
    </xf>
    <xf numFmtId="0" fontId="4" fillId="4" borderId="0" xfId="1" applyFont="1" applyBorder="1" applyAlignment="1">
      <alignment horizontal="left"/>
    </xf>
    <xf numFmtId="0" fontId="8" fillId="4" borderId="0" xfId="1" applyFont="1" applyBorder="1" applyAlignment="1">
      <alignment horizontal="left"/>
    </xf>
    <xf numFmtId="49" fontId="9" fillId="3" borderId="2" xfId="0" applyNumberFormat="1" applyFont="1" applyFill="1" applyBorder="1" applyAlignment="1">
      <alignment horizontal="center" vertical="justify"/>
    </xf>
    <xf numFmtId="0" fontId="10" fillId="0" borderId="0" xfId="0" applyFont="1" applyAlignment="1">
      <alignment horizontal="center"/>
    </xf>
    <xf numFmtId="165" fontId="10" fillId="0" borderId="0" xfId="0" applyNumberFormat="1" applyFont="1" applyAlignment="1">
      <alignment horizontal="center"/>
    </xf>
    <xf numFmtId="0" fontId="10" fillId="2" borderId="0" xfId="0" applyFont="1" applyFill="1" applyAlignment="1">
      <alignment horizontal="center"/>
    </xf>
    <xf numFmtId="165" fontId="10" fillId="2" borderId="0" xfId="0" applyNumberFormat="1" applyFont="1" applyFill="1" applyAlignment="1">
      <alignment horizontal="center"/>
    </xf>
    <xf numFmtId="49" fontId="9" fillId="3" borderId="6" xfId="0" applyNumberFormat="1" applyFont="1" applyFill="1" applyBorder="1" applyAlignment="1">
      <alignment horizontal="center" vertical="justify"/>
    </xf>
    <xf numFmtId="49" fontId="9" fillId="3" borderId="5" xfId="0" applyNumberFormat="1" applyFont="1" applyFill="1" applyBorder="1" applyAlignment="1">
      <alignment horizontal="center" vertical="justify"/>
    </xf>
    <xf numFmtId="165" fontId="10" fillId="0" borderId="15" xfId="0" applyNumberFormat="1" applyFont="1" applyBorder="1" applyAlignment="1">
      <alignment horizontal="center"/>
    </xf>
    <xf numFmtId="165" fontId="10" fillId="0" borderId="17" xfId="0" applyNumberFormat="1" applyFont="1" applyBorder="1" applyAlignment="1">
      <alignment horizontal="center"/>
    </xf>
    <xf numFmtId="0" fontId="11" fillId="0" borderId="18" xfId="0" applyFont="1" applyBorder="1" applyAlignment="1">
      <alignment horizontal="center"/>
    </xf>
    <xf numFmtId="165" fontId="11" fillId="0" borderId="19" xfId="0" applyNumberFormat="1" applyFont="1" applyBorder="1" applyAlignment="1">
      <alignment horizontal="center"/>
    </xf>
    <xf numFmtId="165" fontId="11" fillId="0" borderId="16" xfId="0" applyNumberFormat="1" applyFont="1" applyBorder="1" applyAlignment="1">
      <alignment horizontal="center"/>
    </xf>
    <xf numFmtId="165" fontId="11" fillId="0" borderId="20" xfId="0" applyNumberFormat="1" applyFont="1" applyBorder="1" applyAlignment="1">
      <alignment horizontal="center"/>
    </xf>
    <xf numFmtId="49" fontId="9" fillId="3" borderId="14" xfId="0" applyNumberFormat="1" applyFont="1" applyFill="1" applyBorder="1" applyAlignment="1">
      <alignment horizontal="center" vertical="justify"/>
    </xf>
    <xf numFmtId="0" fontId="7" fillId="2" borderId="0" xfId="0" applyFont="1" applyFill="1" applyAlignment="1">
      <alignment horizontal="left"/>
    </xf>
  </cellXfs>
  <cellStyles count="3">
    <cellStyle name="20% - Accent3" xfId="2" builtinId="38"/>
    <cellStyle name="Accent1" xfId="1" builtinId="29"/>
    <cellStyle name="Normal" xfId="0" builtinId="0"/>
  </cellStyles>
  <dxfs count="34"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  <numFmt numFmtId="165" formatCode="#,##0.000000"/>
      <alignment horizontal="center" textRotation="0" wrapText="0" indent="0" justifyLastLine="0" shrinkToFit="0" readingOrder="0"/>
      <border diagonalUp="0" diagonalDown="0">
        <left style="medium">
          <color rgb="FFFF0000"/>
        </left>
        <right style="medium">
          <color rgb="FFFF0000"/>
        </right>
        <vertical/>
      </border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theme="0"/>
        <name val="Calibri"/>
        <family val="2"/>
        <scheme val="minor"/>
      </font>
      <numFmt numFmtId="30" formatCode="@"/>
      <fill>
        <patternFill patternType="solid">
          <fgColor indexed="64"/>
          <bgColor theme="4" tint="-0.499984740745262"/>
        </patternFill>
      </fill>
      <alignment horizontal="center" vertical="justify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  <numFmt numFmtId="165" formatCode="#,##0.000000"/>
      <alignment horizont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  <numFmt numFmtId="165" formatCode="#,##0.000000"/>
      <alignment horizontal="center" vertical="bottom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  <numFmt numFmtId="165" formatCode="#,##0.000000"/>
      <alignment horizontal="center" vertical="bottom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  <numFmt numFmtId="165" formatCode="#,##0.000000"/>
      <alignment horizont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  <numFmt numFmtId="165" formatCode="#,##0.000000"/>
      <alignment horizont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  <numFmt numFmtId="165" formatCode="#,##0.000000"/>
      <alignment horizontal="center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  <numFmt numFmtId="165" formatCode="#,##0.000000"/>
      <alignment horizontal="center" vertical="bottom" textRotation="0" wrapText="0" indent="0" justifyLastLine="0" shrinkToFit="0" readingOrder="0"/>
    </dxf>
    <dxf>
      <font>
        <strike val="0"/>
        <outline val="0"/>
        <shadow val="0"/>
        <u val="none"/>
        <vertAlign val="baseline"/>
        <sz val="12"/>
        <name val="Calibri"/>
        <family val="2"/>
        <scheme val="minor"/>
      </font>
      <alignment horizontal="center" textRotation="0" wrapText="0" indent="0" justifyLastLine="0" shrinkToFit="0" readingOrder="0"/>
    </dxf>
    <dxf>
      <numFmt numFmtId="1" formatCode="0"/>
      <fill>
        <patternFill patternType="solid">
          <fgColor indexed="64"/>
          <bgColor theme="2" tint="-9.9978637043366805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numFmt numFmtId="1" formatCode="0"/>
      <fill>
        <patternFill patternType="solid">
          <fgColor indexed="64"/>
          <bgColor theme="0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numFmt numFmtId="1" formatCode="0"/>
      <fill>
        <patternFill patternType="solid">
          <fgColor indexed="64"/>
          <bgColor theme="2" tint="-9.9978637043366805E-2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 style="thin">
          <color indexed="64"/>
        </bottom>
        <vertical/>
        <horizontal/>
      </border>
    </dxf>
    <dxf>
      <numFmt numFmtId="1" formatCode="0"/>
      <fill>
        <patternFill patternType="solid">
          <fgColor indexed="64"/>
          <bgColor theme="0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fill>
        <patternFill patternType="solid">
          <fgColor indexed="64"/>
          <bgColor theme="0"/>
        </patternFill>
      </fill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 style="thin">
          <color indexed="64"/>
        </bottom>
        <vertical/>
        <horizontal/>
      </border>
    </dxf>
    <dxf>
      <border outline="0">
        <top style="thin">
          <color indexed="64"/>
        </top>
      </border>
    </dxf>
    <dxf>
      <border outline="0">
        <left style="thin">
          <color indexed="64"/>
        </left>
        <right style="thin">
          <color indexed="64"/>
        </right>
        <top style="thin">
          <color indexed="64"/>
        </top>
        <bottom style="thin">
          <color indexed="64"/>
        </bottom>
      </border>
    </dxf>
    <dxf>
      <border>
        <bottom style="medium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indexed="64"/>
          <bgColor theme="4" tint="-0.249977111117893"/>
        </patternFill>
      </fill>
      <alignment horizontal="center" vertical="bottom" textRotation="0" wrapText="0" indent="0" justifyLastLine="0" shrinkToFit="0" readingOrder="0"/>
      <border diagonalUp="0" diagonalDown="0" outline="0">
        <left style="thin">
          <color indexed="64"/>
        </left>
        <right style="thin">
          <color indexed="64"/>
        </right>
        <top/>
        <bottom/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6" formatCode="#,##0.0000"/>
      <fill>
        <patternFill patternType="solid">
          <fgColor indexed="64"/>
          <bgColor theme="0"/>
        </patternFill>
      </fill>
      <alignment horizontal="center" textRotation="0" wrapText="0" indent="0" justifyLastLine="0" shrinkToFit="0" readingOrder="0"/>
      <border diagonalUp="0" diagonalDown="0">
        <left style="thin">
          <color indexed="64"/>
        </left>
        <right/>
        <top style="thin">
          <color indexed="64"/>
        </top>
        <bottom/>
        <vertical style="thin">
          <color indexed="64"/>
        </vertical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6" formatCode="#,##0.0000"/>
      <fill>
        <patternFill patternType="solid">
          <fgColor indexed="64"/>
          <bgColor theme="0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/>
        <vertical style="thin">
          <color indexed="64"/>
        </vertical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6" formatCode="#,##0.0000"/>
      <fill>
        <patternFill patternType="solid">
          <fgColor indexed="64"/>
          <bgColor theme="0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/>
        <vertical style="thin">
          <color indexed="64"/>
        </vertical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166" formatCode="#,##0.0000"/>
      <fill>
        <patternFill patternType="solid">
          <fgColor indexed="64"/>
          <bgColor theme="0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/>
        <vertical style="thin">
          <color indexed="64"/>
        </vertical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0"/>
        </patternFill>
      </fill>
      <alignment horizontal="center" vertical="bottom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 style="thin">
          <color indexed="64"/>
        </top>
        <bottom/>
        <vertical style="thin">
          <color indexed="64"/>
        </vertical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numFmt numFmtId="0" formatCode="General"/>
      <fill>
        <patternFill patternType="solid">
          <fgColor indexed="64"/>
          <bgColor theme="0"/>
        </patternFill>
      </fill>
      <alignment horizontal="center" vertical="bottom" textRotation="0" wrapText="0" indent="0" justifyLastLine="0" shrinkToFit="0" readingOrder="0"/>
      <border diagonalUp="0" diagonalDown="0">
        <left/>
        <right style="thin">
          <color indexed="64"/>
        </right>
        <top style="thin">
          <color indexed="64"/>
        </top>
        <bottom/>
        <vertical style="thin">
          <color indexed="64"/>
        </vertical>
      </border>
    </dxf>
    <dxf>
      <border outline="0">
        <top style="thin">
          <color indexed="64"/>
        </top>
      </border>
    </dxf>
    <dxf>
      <border diagonalUp="0" diagonalDown="0">
        <left style="medium">
          <color indexed="64"/>
        </left>
        <right style="medium">
          <color indexed="64"/>
        </right>
        <top style="medium">
          <color indexed="64"/>
        </top>
        <bottom style="medium">
          <color indexed="64"/>
        </bottom>
      </border>
    </dxf>
    <dxf>
      <font>
        <strike val="0"/>
        <outline val="0"/>
        <shadow val="0"/>
        <u val="none"/>
        <vertAlign val="baseline"/>
        <sz val="11"/>
        <color auto="1"/>
        <name val="Calibri"/>
        <family val="2"/>
        <scheme val="minor"/>
      </font>
      <fill>
        <patternFill patternType="solid">
          <fgColor indexed="64"/>
          <bgColor theme="0"/>
        </patternFill>
      </fill>
      <alignment horizontal="center" vertical="bottom" textRotation="0" wrapText="0" indent="0" justifyLastLine="0" shrinkToFit="0" readingOrder="0"/>
    </dxf>
    <dxf>
      <border outline="0">
        <bottom style="thin">
          <color indexed="64"/>
        </bottom>
      </border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1"/>
        <color theme="0"/>
        <name val="Calibri"/>
        <family val="2"/>
        <scheme val="minor"/>
      </font>
      <fill>
        <patternFill patternType="solid">
          <fgColor indexed="64"/>
          <bgColor theme="4" tint="-0.499984740745262"/>
        </patternFill>
      </fill>
      <alignment horizontal="center" vertical="justify" textRotation="0" wrapText="0" indent="0" justifyLastLine="0" shrinkToFit="0" readingOrder="0"/>
      <border diagonalUp="0" diagonalDown="0">
        <left style="thin">
          <color indexed="64"/>
        </left>
        <right style="thin">
          <color indexed="64"/>
        </right>
        <top/>
        <bottom/>
        <vertical style="thin">
          <color indexed="64"/>
        </vertical>
      </border>
    </dxf>
    <dxf>
      <border outline="0">
        <top style="thin">
          <color indexed="64"/>
        </top>
      </border>
    </dxf>
    <dxf>
      <border outline="0">
        <bottom style="thin">
          <color indexed="64"/>
        </bottom>
      </border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1" i="0" u="none" strike="noStrike" kern="1200" spc="0" baseline="0">
                <a:solidFill>
                  <a:schemeClr val="accent1"/>
                </a:solidFill>
                <a:latin typeface="+mn-lt"/>
                <a:ea typeface="+mn-ea"/>
                <a:cs typeface="+mn-cs"/>
              </a:defRPr>
            </a:pPr>
            <a:r>
              <a:rPr lang="es-MX" sz="2000" b="1">
                <a:solidFill>
                  <a:schemeClr val="accent1"/>
                </a:solidFill>
              </a:rPr>
              <a:t>SI4463Pro Transmit Power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1" i="0" u="none" strike="noStrike" kern="1200" spc="0" baseline="0">
              <a:solidFill>
                <a:schemeClr val="accent1"/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Potencia!$D$5</c:f>
              <c:strCache>
                <c:ptCount val="1"/>
                <c:pt idx="0">
                  <c:v>Primer   prueba    Potencia    Real    Resultante         ( dBm )</c:v>
                </c:pt>
              </c:strCache>
            </c:strRef>
          </c:tx>
          <c:spPr>
            <a:ln w="31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Potencia!$D$6:$D$132</c:f>
              <c:numCache>
                <c:formatCode>#,##0.000000</c:formatCode>
                <c:ptCount val="127"/>
                <c:pt idx="0">
                  <c:v>-24.69726</c:v>
                </c:pt>
                <c:pt idx="1">
                  <c:v>-17.006830000000001</c:v>
                </c:pt>
                <c:pt idx="2">
                  <c:v>-12.783200000000001</c:v>
                </c:pt>
                <c:pt idx="3">
                  <c:v>-9.9511700000000012</c:v>
                </c:pt>
                <c:pt idx="4">
                  <c:v>-7.8027300000000004</c:v>
                </c:pt>
                <c:pt idx="5">
                  <c:v>-6.09375</c:v>
                </c:pt>
                <c:pt idx="6">
                  <c:v>-4.6777300000000004</c:v>
                </c:pt>
                <c:pt idx="7">
                  <c:v>-3.5502700000000011</c:v>
                </c:pt>
                <c:pt idx="8">
                  <c:v>-2.4804600000000008</c:v>
                </c:pt>
                <c:pt idx="9">
                  <c:v>-1.5283200000000008</c:v>
                </c:pt>
                <c:pt idx="10">
                  <c:v>-0.6494099999999996</c:v>
                </c:pt>
                <c:pt idx="11">
                  <c:v>0.1318400000000004</c:v>
                </c:pt>
                <c:pt idx="12">
                  <c:v>0.83984999999999843</c:v>
                </c:pt>
                <c:pt idx="13">
                  <c:v>1.4990300000000012</c:v>
                </c:pt>
                <c:pt idx="14">
                  <c:v>2.0849699999999984</c:v>
                </c:pt>
                <c:pt idx="15">
                  <c:v>2.6220800000000004</c:v>
                </c:pt>
                <c:pt idx="16">
                  <c:v>3.1591799999999992</c:v>
                </c:pt>
                <c:pt idx="17">
                  <c:v>3.6718800000000016</c:v>
                </c:pt>
                <c:pt idx="18">
                  <c:v>4.1357499999999998</c:v>
                </c:pt>
                <c:pt idx="19">
                  <c:v>4.5752000000000006</c:v>
                </c:pt>
                <c:pt idx="20">
                  <c:v>5.0390700000000006</c:v>
                </c:pt>
                <c:pt idx="21">
                  <c:v>5.4296900000000008</c:v>
                </c:pt>
                <c:pt idx="22">
                  <c:v>5.8447300000000002</c:v>
                </c:pt>
                <c:pt idx="23">
                  <c:v>6.1865299999999994</c:v>
                </c:pt>
                <c:pt idx="24">
                  <c:v>6.5771499999999996</c:v>
                </c:pt>
                <c:pt idx="25">
                  <c:v>6.9189500000000006</c:v>
                </c:pt>
                <c:pt idx="26">
                  <c:v>7.2607499999999998</c:v>
                </c:pt>
                <c:pt idx="27">
                  <c:v>7.5781299999999998</c:v>
                </c:pt>
                <c:pt idx="28">
                  <c:v>7.8955099999999998</c:v>
                </c:pt>
                <c:pt idx="29">
                  <c:v>8.1884800000000002</c:v>
                </c:pt>
                <c:pt idx="30">
                  <c:v>8.5058600000000002</c:v>
                </c:pt>
                <c:pt idx="31">
                  <c:v>8.7255900000000004</c:v>
                </c:pt>
                <c:pt idx="32">
                  <c:v>8.9941499999999994</c:v>
                </c:pt>
                <c:pt idx="33">
                  <c:v>9.2627000000000006</c:v>
                </c:pt>
                <c:pt idx="34">
                  <c:v>9.5068400000000004</c:v>
                </c:pt>
                <c:pt idx="35">
                  <c:v>9.7509800000000002</c:v>
                </c:pt>
                <c:pt idx="36">
                  <c:v>9.99512</c:v>
                </c:pt>
                <c:pt idx="37">
                  <c:v>10.239258</c:v>
                </c:pt>
                <c:pt idx="38">
                  <c:v>10.458985</c:v>
                </c:pt>
                <c:pt idx="39">
                  <c:v>10.654297</c:v>
                </c:pt>
                <c:pt idx="40">
                  <c:v>10.874024</c:v>
                </c:pt>
                <c:pt idx="41">
                  <c:v>11.069336</c:v>
                </c:pt>
                <c:pt idx="42">
                  <c:v>11.264649</c:v>
                </c:pt>
                <c:pt idx="43">
                  <c:v>11.435547</c:v>
                </c:pt>
                <c:pt idx="44">
                  <c:v>11.606450000000001</c:v>
                </c:pt>
                <c:pt idx="45">
                  <c:v>11.777343999999999</c:v>
                </c:pt>
                <c:pt idx="46">
                  <c:v>11.972657</c:v>
                </c:pt>
                <c:pt idx="47">
                  <c:v>12.119140999999999</c:v>
                </c:pt>
                <c:pt idx="48">
                  <c:v>12.265625</c:v>
                </c:pt>
                <c:pt idx="49">
                  <c:v>12.436524</c:v>
                </c:pt>
                <c:pt idx="50">
                  <c:v>12.583008</c:v>
                </c:pt>
                <c:pt idx="51">
                  <c:v>12.729493</c:v>
                </c:pt>
                <c:pt idx="52">
                  <c:v>12.875976999999999</c:v>
                </c:pt>
                <c:pt idx="53">
                  <c:v>13.022461</c:v>
                </c:pt>
                <c:pt idx="54">
                  <c:v>13.168946</c:v>
                </c:pt>
                <c:pt idx="55">
                  <c:v>13.242187999999999</c:v>
                </c:pt>
                <c:pt idx="56">
                  <c:v>13.364258</c:v>
                </c:pt>
                <c:pt idx="57">
                  <c:v>13.510743</c:v>
                </c:pt>
                <c:pt idx="58">
                  <c:v>13.608399</c:v>
                </c:pt>
                <c:pt idx="59">
                  <c:v>13.779297</c:v>
                </c:pt>
                <c:pt idx="60">
                  <c:v>13.852540000000001</c:v>
                </c:pt>
                <c:pt idx="61">
                  <c:v>13.950196</c:v>
                </c:pt>
                <c:pt idx="62">
                  <c:v>14.047851999999999</c:v>
                </c:pt>
                <c:pt idx="63">
                  <c:v>14.145508</c:v>
                </c:pt>
                <c:pt idx="64">
                  <c:v>14.243165000000001</c:v>
                </c:pt>
                <c:pt idx="65">
                  <c:v>14.340821</c:v>
                </c:pt>
                <c:pt idx="66">
                  <c:v>14.438476999999999</c:v>
                </c:pt>
                <c:pt idx="67">
                  <c:v>14.511718999999999</c:v>
                </c:pt>
                <c:pt idx="68">
                  <c:v>14.584961</c:v>
                </c:pt>
                <c:pt idx="69">
                  <c:v>14.75586</c:v>
                </c:pt>
                <c:pt idx="70">
                  <c:v>14.780274</c:v>
                </c:pt>
                <c:pt idx="71">
                  <c:v>14.829101999999999</c:v>
                </c:pt>
                <c:pt idx="72">
                  <c:v>14.902343999999999</c:v>
                </c:pt>
                <c:pt idx="73">
                  <c:v>14.975586</c:v>
                </c:pt>
                <c:pt idx="74">
                  <c:v>15.146485</c:v>
                </c:pt>
                <c:pt idx="75">
                  <c:v>15.122071</c:v>
                </c:pt>
                <c:pt idx="76">
                  <c:v>15.195312999999999</c:v>
                </c:pt>
                <c:pt idx="77">
                  <c:v>15.268554999999999</c:v>
                </c:pt>
                <c:pt idx="78">
                  <c:v>15.317383</c:v>
                </c:pt>
                <c:pt idx="79">
                  <c:v>15.463868</c:v>
                </c:pt>
                <c:pt idx="80">
                  <c:v>15.439454</c:v>
                </c:pt>
                <c:pt idx="81">
                  <c:v>15.512696</c:v>
                </c:pt>
                <c:pt idx="82">
                  <c:v>15.561524</c:v>
                </c:pt>
                <c:pt idx="83">
                  <c:v>15.610351999999999</c:v>
                </c:pt>
                <c:pt idx="84">
                  <c:v>15.756836</c:v>
                </c:pt>
                <c:pt idx="85">
                  <c:v>15.732422</c:v>
                </c:pt>
                <c:pt idx="86">
                  <c:v>15.78125</c:v>
                </c:pt>
                <c:pt idx="87">
                  <c:v>15.830079</c:v>
                </c:pt>
                <c:pt idx="88">
                  <c:v>15.878907</c:v>
                </c:pt>
                <c:pt idx="89">
                  <c:v>15.927735</c:v>
                </c:pt>
                <c:pt idx="90">
                  <c:v>15.976562999999999</c:v>
                </c:pt>
                <c:pt idx="91">
                  <c:v>16.000976999999999</c:v>
                </c:pt>
                <c:pt idx="92">
                  <c:v>16.049804999999999</c:v>
                </c:pt>
                <c:pt idx="93">
                  <c:v>16.098633</c:v>
                </c:pt>
                <c:pt idx="94">
                  <c:v>16.147461</c:v>
                </c:pt>
                <c:pt idx="95">
                  <c:v>16.171875</c:v>
                </c:pt>
                <c:pt idx="96">
                  <c:v>16.220704000000001</c:v>
                </c:pt>
                <c:pt idx="97">
                  <c:v>16.245118000000002</c:v>
                </c:pt>
                <c:pt idx="98">
                  <c:v>16.293945999999998</c:v>
                </c:pt>
                <c:pt idx="99">
                  <c:v>16.318359999999998</c:v>
                </c:pt>
                <c:pt idx="100">
                  <c:v>16.367187999999999</c:v>
                </c:pt>
                <c:pt idx="101">
                  <c:v>16.391601999999999</c:v>
                </c:pt>
                <c:pt idx="102">
                  <c:v>16.440429999999999</c:v>
                </c:pt>
                <c:pt idx="103">
                  <c:v>16.464843999999999</c:v>
                </c:pt>
                <c:pt idx="104">
                  <c:v>16.489258</c:v>
                </c:pt>
                <c:pt idx="105">
                  <c:v>16.513672</c:v>
                </c:pt>
                <c:pt idx="106">
                  <c:v>16.538086</c:v>
                </c:pt>
                <c:pt idx="107">
                  <c:v>16.586915000000001</c:v>
                </c:pt>
                <c:pt idx="108">
                  <c:v>16.586915000000001</c:v>
                </c:pt>
                <c:pt idx="109">
                  <c:v>16.635743000000002</c:v>
                </c:pt>
                <c:pt idx="110">
                  <c:v>16.660156999999998</c:v>
                </c:pt>
                <c:pt idx="111">
                  <c:v>16.666015699999999</c:v>
                </c:pt>
                <c:pt idx="112">
                  <c:v>16.708984999999998</c:v>
                </c:pt>
                <c:pt idx="113">
                  <c:v>16.708984999999998</c:v>
                </c:pt>
                <c:pt idx="114">
                  <c:v>16.733989999999999</c:v>
                </c:pt>
                <c:pt idx="115">
                  <c:v>16.855468999999999</c:v>
                </c:pt>
                <c:pt idx="116">
                  <c:v>16.782226999999999</c:v>
                </c:pt>
                <c:pt idx="117">
                  <c:v>16.904297</c:v>
                </c:pt>
                <c:pt idx="118">
                  <c:v>16.928711</c:v>
                </c:pt>
                <c:pt idx="119">
                  <c:v>16.928711</c:v>
                </c:pt>
                <c:pt idx="120">
                  <c:v>16.953130000000002</c:v>
                </c:pt>
                <c:pt idx="121">
                  <c:v>16.977540000000001</c:v>
                </c:pt>
                <c:pt idx="122">
                  <c:v>17.001954000000001</c:v>
                </c:pt>
                <c:pt idx="123">
                  <c:v>17.001954000000001</c:v>
                </c:pt>
                <c:pt idx="124">
                  <c:v>17.026399999999999</c:v>
                </c:pt>
                <c:pt idx="125">
                  <c:v>17.026399999999999</c:v>
                </c:pt>
                <c:pt idx="126">
                  <c:v>17.026368000000002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526-4084-8010-8710D10591FF}"/>
            </c:ext>
          </c:extLst>
        </c:ser>
        <c:ser>
          <c:idx val="1"/>
          <c:order val="1"/>
          <c:tx>
            <c:strRef>
              <c:f>Potencia!$F$5</c:f>
              <c:strCache>
                <c:ptCount val="1"/>
                <c:pt idx="0">
                  <c:v>Segunda prueba Potencia Real Resultante       ( dBm )</c:v>
                </c:pt>
              </c:strCache>
            </c:strRef>
          </c:tx>
          <c:spPr>
            <a:ln w="31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val>
            <c:numRef>
              <c:f>Potencia!$F$6:$F$132</c:f>
              <c:numCache>
                <c:formatCode>#,##0.000000</c:formatCode>
                <c:ptCount val="127"/>
                <c:pt idx="0">
                  <c:v>-19</c:v>
                </c:pt>
                <c:pt idx="1">
                  <c:v>-10.5</c:v>
                </c:pt>
                <c:pt idx="2">
                  <c:v>-6.5</c:v>
                </c:pt>
                <c:pt idx="3">
                  <c:v>-3.5</c:v>
                </c:pt>
                <c:pt idx="4">
                  <c:v>-1</c:v>
                </c:pt>
                <c:pt idx="5">
                  <c:v>0.5</c:v>
                </c:pt>
                <c:pt idx="6">
                  <c:v>2.5</c:v>
                </c:pt>
                <c:pt idx="7">
                  <c:v>3.5</c:v>
                </c:pt>
                <c:pt idx="8">
                  <c:v>4.5</c:v>
                </c:pt>
                <c:pt idx="9">
                  <c:v>5.5</c:v>
                </c:pt>
                <c:pt idx="10">
                  <c:v>6.5</c:v>
                </c:pt>
                <c:pt idx="11">
                  <c:v>7</c:v>
                </c:pt>
                <c:pt idx="12">
                  <c:v>8</c:v>
                </c:pt>
                <c:pt idx="13">
                  <c:v>8.5</c:v>
                </c:pt>
                <c:pt idx="14">
                  <c:v>9</c:v>
                </c:pt>
                <c:pt idx="15">
                  <c:v>9.5</c:v>
                </c:pt>
                <c:pt idx="16">
                  <c:v>10</c:v>
                </c:pt>
                <c:pt idx="17">
                  <c:v>10.5</c:v>
                </c:pt>
                <c:pt idx="18">
                  <c:v>11</c:v>
                </c:pt>
                <c:pt idx="19">
                  <c:v>11.5</c:v>
                </c:pt>
                <c:pt idx="20">
                  <c:v>12</c:v>
                </c:pt>
                <c:pt idx="21">
                  <c:v>12.5</c:v>
                </c:pt>
                <c:pt idx="22">
                  <c:v>12.5</c:v>
                </c:pt>
                <c:pt idx="23">
                  <c:v>13</c:v>
                </c:pt>
                <c:pt idx="24">
                  <c:v>13</c:v>
                </c:pt>
                <c:pt idx="25">
                  <c:v>13.5</c:v>
                </c:pt>
                <c:pt idx="26">
                  <c:v>14</c:v>
                </c:pt>
                <c:pt idx="27">
                  <c:v>14</c:v>
                </c:pt>
                <c:pt idx="28">
                  <c:v>14</c:v>
                </c:pt>
                <c:pt idx="29">
                  <c:v>14.5</c:v>
                </c:pt>
                <c:pt idx="30">
                  <c:v>14.5</c:v>
                </c:pt>
                <c:pt idx="31">
                  <c:v>15</c:v>
                </c:pt>
                <c:pt idx="32">
                  <c:v>15</c:v>
                </c:pt>
                <c:pt idx="33">
                  <c:v>15</c:v>
                </c:pt>
                <c:pt idx="34">
                  <c:v>15.5</c:v>
                </c:pt>
                <c:pt idx="35">
                  <c:v>15.5</c:v>
                </c:pt>
                <c:pt idx="36">
                  <c:v>15.5</c:v>
                </c:pt>
                <c:pt idx="37">
                  <c:v>16</c:v>
                </c:pt>
                <c:pt idx="38">
                  <c:v>16</c:v>
                </c:pt>
                <c:pt idx="39">
                  <c:v>16.5</c:v>
                </c:pt>
                <c:pt idx="40">
                  <c:v>16.5</c:v>
                </c:pt>
                <c:pt idx="41">
                  <c:v>16.5</c:v>
                </c:pt>
                <c:pt idx="42">
                  <c:v>17</c:v>
                </c:pt>
                <c:pt idx="43">
                  <c:v>17</c:v>
                </c:pt>
                <c:pt idx="44">
                  <c:v>17</c:v>
                </c:pt>
                <c:pt idx="45">
                  <c:v>17</c:v>
                </c:pt>
                <c:pt idx="46">
                  <c:v>17</c:v>
                </c:pt>
                <c:pt idx="47">
                  <c:v>17.5</c:v>
                </c:pt>
                <c:pt idx="48">
                  <c:v>17.5</c:v>
                </c:pt>
                <c:pt idx="49">
                  <c:v>17.5</c:v>
                </c:pt>
                <c:pt idx="50">
                  <c:v>17.5</c:v>
                </c:pt>
                <c:pt idx="51">
                  <c:v>17.5</c:v>
                </c:pt>
                <c:pt idx="52">
                  <c:v>17.5</c:v>
                </c:pt>
                <c:pt idx="53">
                  <c:v>18</c:v>
                </c:pt>
                <c:pt idx="54">
                  <c:v>18</c:v>
                </c:pt>
                <c:pt idx="55">
                  <c:v>18</c:v>
                </c:pt>
                <c:pt idx="56">
                  <c:v>18</c:v>
                </c:pt>
                <c:pt idx="57">
                  <c:v>18</c:v>
                </c:pt>
                <c:pt idx="58">
                  <c:v>18</c:v>
                </c:pt>
                <c:pt idx="59">
                  <c:v>18.5</c:v>
                </c:pt>
                <c:pt idx="60">
                  <c:v>18.5</c:v>
                </c:pt>
                <c:pt idx="61">
                  <c:v>18.5</c:v>
                </c:pt>
                <c:pt idx="62">
                  <c:v>18.5</c:v>
                </c:pt>
                <c:pt idx="63">
                  <c:v>18.5</c:v>
                </c:pt>
                <c:pt idx="64">
                  <c:v>18.5</c:v>
                </c:pt>
                <c:pt idx="65">
                  <c:v>18.5</c:v>
                </c:pt>
                <c:pt idx="66">
                  <c:v>18.5</c:v>
                </c:pt>
                <c:pt idx="67">
                  <c:v>18.5</c:v>
                </c:pt>
                <c:pt idx="68">
                  <c:v>18.5</c:v>
                </c:pt>
                <c:pt idx="69">
                  <c:v>18.5</c:v>
                </c:pt>
                <c:pt idx="70">
                  <c:v>18.5</c:v>
                </c:pt>
                <c:pt idx="71">
                  <c:v>19</c:v>
                </c:pt>
                <c:pt idx="72">
                  <c:v>19</c:v>
                </c:pt>
                <c:pt idx="73">
                  <c:v>19</c:v>
                </c:pt>
                <c:pt idx="74">
                  <c:v>19</c:v>
                </c:pt>
                <c:pt idx="75">
                  <c:v>19</c:v>
                </c:pt>
                <c:pt idx="76">
                  <c:v>19</c:v>
                </c:pt>
                <c:pt idx="77">
                  <c:v>19</c:v>
                </c:pt>
                <c:pt idx="78">
                  <c:v>19</c:v>
                </c:pt>
                <c:pt idx="79">
                  <c:v>19</c:v>
                </c:pt>
                <c:pt idx="80">
                  <c:v>19</c:v>
                </c:pt>
                <c:pt idx="81">
                  <c:v>19</c:v>
                </c:pt>
                <c:pt idx="82">
                  <c:v>19</c:v>
                </c:pt>
                <c:pt idx="83">
                  <c:v>19</c:v>
                </c:pt>
                <c:pt idx="84">
                  <c:v>19</c:v>
                </c:pt>
                <c:pt idx="85">
                  <c:v>19</c:v>
                </c:pt>
                <c:pt idx="86">
                  <c:v>19</c:v>
                </c:pt>
                <c:pt idx="87">
                  <c:v>19</c:v>
                </c:pt>
                <c:pt idx="88">
                  <c:v>19</c:v>
                </c:pt>
                <c:pt idx="89">
                  <c:v>19.5</c:v>
                </c:pt>
                <c:pt idx="90">
                  <c:v>19.5</c:v>
                </c:pt>
                <c:pt idx="91">
                  <c:v>19.5</c:v>
                </c:pt>
                <c:pt idx="92">
                  <c:v>19.5</c:v>
                </c:pt>
                <c:pt idx="93">
                  <c:v>19.5</c:v>
                </c:pt>
                <c:pt idx="94">
                  <c:v>19.5</c:v>
                </c:pt>
                <c:pt idx="95">
                  <c:v>19.5</c:v>
                </c:pt>
                <c:pt idx="96">
                  <c:v>19.5</c:v>
                </c:pt>
                <c:pt idx="97">
                  <c:v>19.5</c:v>
                </c:pt>
                <c:pt idx="98">
                  <c:v>19.5</c:v>
                </c:pt>
                <c:pt idx="99">
                  <c:v>19.5</c:v>
                </c:pt>
                <c:pt idx="100">
                  <c:v>19.5</c:v>
                </c:pt>
                <c:pt idx="101">
                  <c:v>19.5</c:v>
                </c:pt>
                <c:pt idx="102">
                  <c:v>19.5</c:v>
                </c:pt>
                <c:pt idx="103">
                  <c:v>19.5</c:v>
                </c:pt>
                <c:pt idx="104">
                  <c:v>19.5</c:v>
                </c:pt>
                <c:pt idx="105">
                  <c:v>19.5</c:v>
                </c:pt>
                <c:pt idx="106">
                  <c:v>19.5</c:v>
                </c:pt>
                <c:pt idx="107">
                  <c:v>19.5</c:v>
                </c:pt>
                <c:pt idx="108">
                  <c:v>19.5</c:v>
                </c:pt>
                <c:pt idx="109">
                  <c:v>19.5</c:v>
                </c:pt>
                <c:pt idx="110">
                  <c:v>19.5</c:v>
                </c:pt>
                <c:pt idx="111">
                  <c:v>19.5</c:v>
                </c:pt>
                <c:pt idx="112">
                  <c:v>19.5</c:v>
                </c:pt>
                <c:pt idx="113">
                  <c:v>19.5</c:v>
                </c:pt>
                <c:pt idx="114">
                  <c:v>19.5</c:v>
                </c:pt>
                <c:pt idx="115">
                  <c:v>19.5</c:v>
                </c:pt>
                <c:pt idx="116">
                  <c:v>19.5</c:v>
                </c:pt>
                <c:pt idx="117">
                  <c:v>19.5</c:v>
                </c:pt>
                <c:pt idx="118">
                  <c:v>19.5</c:v>
                </c:pt>
                <c:pt idx="119">
                  <c:v>19.5</c:v>
                </c:pt>
                <c:pt idx="120">
                  <c:v>19.5</c:v>
                </c:pt>
                <c:pt idx="121">
                  <c:v>19.5</c:v>
                </c:pt>
                <c:pt idx="122">
                  <c:v>19.5</c:v>
                </c:pt>
                <c:pt idx="123">
                  <c:v>19.5</c:v>
                </c:pt>
                <c:pt idx="124">
                  <c:v>19.5</c:v>
                </c:pt>
                <c:pt idx="125">
                  <c:v>19.5</c:v>
                </c:pt>
                <c:pt idx="126">
                  <c:v>19.5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526-4084-8010-8710D10591F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491791312"/>
        <c:axId val="491798200"/>
      </c:lineChart>
      <c:catAx>
        <c:axId val="49179131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91798200"/>
        <c:crosses val="autoZero"/>
        <c:auto val="1"/>
        <c:lblAlgn val="ctr"/>
        <c:lblOffset val="100"/>
        <c:noMultiLvlLbl val="0"/>
      </c:catAx>
      <c:valAx>
        <c:axId val="49179820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4917913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20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j-lt"/>
                <a:ea typeface="+mj-ea"/>
                <a:cs typeface="+mj-cs"/>
              </a:defRPr>
            </a:pPr>
            <a:r>
              <a:rPr lang="es-MX" sz="2800" b="1">
                <a:solidFill>
                  <a:schemeClr val="accent1"/>
                </a:solidFill>
              </a:rPr>
              <a:t>Consumo</a:t>
            </a:r>
            <a:r>
              <a:rPr lang="es-MX" sz="2800" b="1" baseline="0">
                <a:solidFill>
                  <a:schemeClr val="accent1"/>
                </a:solidFill>
              </a:rPr>
              <a:t> espera VS modo transmisión</a:t>
            </a:r>
            <a:endParaRPr lang="es-MX" sz="2800" b="1">
              <a:solidFill>
                <a:schemeClr val="accent1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000" b="0" i="0" u="none" strike="noStrike" kern="1200" cap="none" spc="0" normalizeH="0" baseline="0">
              <a:solidFill>
                <a:schemeClr val="tx1">
                  <a:lumMod val="65000"/>
                  <a:lumOff val="35000"/>
                </a:schemeClr>
              </a:solidFill>
              <a:latin typeface="+mj-lt"/>
              <a:ea typeface="+mj-ea"/>
              <a:cs typeface="+mj-cs"/>
            </a:defRPr>
          </a:pPr>
          <a:endParaRPr lang="es-MX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Potencia!$I$5</c:f>
              <c:strCache>
                <c:ptCount val="1"/>
                <c:pt idx="0">
                  <c:v>Consumo en Modo Transmisión mA</c:v>
                </c:pt>
              </c:strCache>
            </c:strRef>
          </c:tx>
          <c:spPr>
            <a:ln w="3175" cap="rnd">
              <a:solidFill>
                <a:srgbClr val="00B050"/>
              </a:solidFill>
              <a:prstDash val="solid"/>
              <a:round/>
            </a:ln>
            <a:effectLst/>
          </c:spPr>
          <c:marker>
            <c:symbol val="none"/>
          </c:marker>
          <c:val>
            <c:numRef>
              <c:f>Potencia!$I$6:$I$132</c:f>
              <c:numCache>
                <c:formatCode>#,##0.000000</c:formatCode>
                <c:ptCount val="127"/>
                <c:pt idx="0">
                  <c:v>2.1000000000000001E-2</c:v>
                </c:pt>
                <c:pt idx="1">
                  <c:v>2.3E-2</c:v>
                </c:pt>
                <c:pt idx="2">
                  <c:v>2.4E-2</c:v>
                </c:pt>
                <c:pt idx="3">
                  <c:v>2.4E-2</c:v>
                </c:pt>
                <c:pt idx="4">
                  <c:v>2.5000000000000001E-2</c:v>
                </c:pt>
                <c:pt idx="5">
                  <c:v>2.5999999999999999E-2</c:v>
                </c:pt>
                <c:pt idx="6">
                  <c:v>2.8000000000000001E-2</c:v>
                </c:pt>
                <c:pt idx="7">
                  <c:v>2.9000000000000001E-2</c:v>
                </c:pt>
                <c:pt idx="8">
                  <c:v>0.03</c:v>
                </c:pt>
                <c:pt idx="9">
                  <c:v>0.03</c:v>
                </c:pt>
                <c:pt idx="10">
                  <c:v>3.1E-2</c:v>
                </c:pt>
                <c:pt idx="11">
                  <c:v>3.3000000000000002E-2</c:v>
                </c:pt>
                <c:pt idx="12">
                  <c:v>3.4000000000000002E-2</c:v>
                </c:pt>
                <c:pt idx="13">
                  <c:v>3.4000000000000002E-2</c:v>
                </c:pt>
                <c:pt idx="14">
                  <c:v>3.5000000000000003E-2</c:v>
                </c:pt>
                <c:pt idx="15">
                  <c:v>3.5999999999999997E-2</c:v>
                </c:pt>
                <c:pt idx="16">
                  <c:v>3.6999999999999998E-2</c:v>
                </c:pt>
                <c:pt idx="17">
                  <c:v>3.7999999999999999E-2</c:v>
                </c:pt>
                <c:pt idx="18">
                  <c:v>3.9E-2</c:v>
                </c:pt>
                <c:pt idx="19">
                  <c:v>0.04</c:v>
                </c:pt>
                <c:pt idx="20">
                  <c:v>0.04</c:v>
                </c:pt>
                <c:pt idx="21">
                  <c:v>4.1000000000000002E-2</c:v>
                </c:pt>
                <c:pt idx="22">
                  <c:v>4.2999999999999997E-2</c:v>
                </c:pt>
                <c:pt idx="23">
                  <c:v>4.3999999999999997E-2</c:v>
                </c:pt>
                <c:pt idx="24">
                  <c:v>4.4999999999999998E-2</c:v>
                </c:pt>
                <c:pt idx="25">
                  <c:v>4.4999999999999998E-2</c:v>
                </c:pt>
                <c:pt idx="26">
                  <c:v>4.5999999999999999E-2</c:v>
                </c:pt>
                <c:pt idx="27">
                  <c:v>4.7E-2</c:v>
                </c:pt>
                <c:pt idx="28">
                  <c:v>4.9000000000000002E-2</c:v>
                </c:pt>
                <c:pt idx="29">
                  <c:v>4.9000000000000002E-2</c:v>
                </c:pt>
                <c:pt idx="30">
                  <c:v>0.05</c:v>
                </c:pt>
                <c:pt idx="31">
                  <c:v>5.0999999999999997E-2</c:v>
                </c:pt>
                <c:pt idx="32">
                  <c:v>5.1999999999999998E-2</c:v>
                </c:pt>
                <c:pt idx="33">
                  <c:v>5.1999999999999998E-2</c:v>
                </c:pt>
                <c:pt idx="34">
                  <c:v>5.3999999999999999E-2</c:v>
                </c:pt>
                <c:pt idx="35">
                  <c:v>5.5E-2</c:v>
                </c:pt>
                <c:pt idx="36">
                  <c:v>5.6000000000000001E-2</c:v>
                </c:pt>
                <c:pt idx="37">
                  <c:v>5.6000000000000001E-2</c:v>
                </c:pt>
                <c:pt idx="38">
                  <c:v>5.7000000000000002E-2</c:v>
                </c:pt>
                <c:pt idx="39">
                  <c:v>5.8999999999999997E-2</c:v>
                </c:pt>
                <c:pt idx="40">
                  <c:v>0.06</c:v>
                </c:pt>
                <c:pt idx="41">
                  <c:v>0.06</c:v>
                </c:pt>
                <c:pt idx="42">
                  <c:v>6.0999999999999999E-2</c:v>
                </c:pt>
                <c:pt idx="43">
                  <c:v>6.2E-2</c:v>
                </c:pt>
                <c:pt idx="44">
                  <c:v>6.4000000000000001E-2</c:v>
                </c:pt>
                <c:pt idx="45">
                  <c:v>6.4000000000000001E-2</c:v>
                </c:pt>
                <c:pt idx="46">
                  <c:v>6.5000000000000002E-2</c:v>
                </c:pt>
                <c:pt idx="47">
                  <c:v>6.6000000000000003E-2</c:v>
                </c:pt>
                <c:pt idx="48">
                  <c:v>6.7000000000000004E-2</c:v>
                </c:pt>
                <c:pt idx="49">
                  <c:v>6.7000000000000004E-2</c:v>
                </c:pt>
                <c:pt idx="50">
                  <c:v>6.9000000000000006E-2</c:v>
                </c:pt>
                <c:pt idx="51">
                  <c:v>7.0000000000000007E-2</c:v>
                </c:pt>
                <c:pt idx="52">
                  <c:v>7.0000000000000007E-2</c:v>
                </c:pt>
                <c:pt idx="53">
                  <c:v>7.0999999999999994E-2</c:v>
                </c:pt>
                <c:pt idx="54">
                  <c:v>7.1999999999999995E-2</c:v>
                </c:pt>
                <c:pt idx="55">
                  <c:v>7.2999999999999995E-2</c:v>
                </c:pt>
                <c:pt idx="56">
                  <c:v>7.2999999999999995E-2</c:v>
                </c:pt>
                <c:pt idx="57">
                  <c:v>7.4999999999999997E-2</c:v>
                </c:pt>
                <c:pt idx="58">
                  <c:v>7.5999999999999998E-2</c:v>
                </c:pt>
                <c:pt idx="59">
                  <c:v>7.6999999999999999E-2</c:v>
                </c:pt>
                <c:pt idx="60">
                  <c:v>7.6999999999999999E-2</c:v>
                </c:pt>
                <c:pt idx="61">
                  <c:v>7.8E-2</c:v>
                </c:pt>
                <c:pt idx="62">
                  <c:v>0.08</c:v>
                </c:pt>
                <c:pt idx="63">
                  <c:v>0.08</c:v>
                </c:pt>
                <c:pt idx="64">
                  <c:v>8.1000000000000003E-2</c:v>
                </c:pt>
                <c:pt idx="65">
                  <c:v>8.2000000000000003E-2</c:v>
                </c:pt>
                <c:pt idx="66">
                  <c:v>8.2000000000000003E-2</c:v>
                </c:pt>
                <c:pt idx="67">
                  <c:v>8.3000000000000004E-2</c:v>
                </c:pt>
                <c:pt idx="68">
                  <c:v>8.5000000000000006E-2</c:v>
                </c:pt>
                <c:pt idx="69">
                  <c:v>8.5999999999999993E-2</c:v>
                </c:pt>
                <c:pt idx="70">
                  <c:v>8.5999999999999993E-2</c:v>
                </c:pt>
                <c:pt idx="71">
                  <c:v>8.6999999999999994E-2</c:v>
                </c:pt>
                <c:pt idx="72">
                  <c:v>8.7999999999999995E-2</c:v>
                </c:pt>
                <c:pt idx="73">
                  <c:v>8.7999999999999995E-2</c:v>
                </c:pt>
                <c:pt idx="74">
                  <c:v>0.09</c:v>
                </c:pt>
                <c:pt idx="75">
                  <c:v>9.0999999999999998E-2</c:v>
                </c:pt>
                <c:pt idx="76">
                  <c:v>9.0999999999999998E-2</c:v>
                </c:pt>
                <c:pt idx="77">
                  <c:v>9.1999999999999998E-2</c:v>
                </c:pt>
                <c:pt idx="78">
                  <c:v>9.2999999999999999E-2</c:v>
                </c:pt>
                <c:pt idx="79">
                  <c:v>9.2999999999999999E-2</c:v>
                </c:pt>
                <c:pt idx="80">
                  <c:v>9.5000000000000001E-2</c:v>
                </c:pt>
                <c:pt idx="81">
                  <c:v>9.6000000000000002E-2</c:v>
                </c:pt>
                <c:pt idx="82">
                  <c:v>9.7000000000000003E-2</c:v>
                </c:pt>
                <c:pt idx="83">
                  <c:v>9.7000000000000003E-2</c:v>
                </c:pt>
                <c:pt idx="84">
                  <c:v>9.8000000000000004E-2</c:v>
                </c:pt>
                <c:pt idx="85">
                  <c:v>9.8000000000000004E-2</c:v>
                </c:pt>
                <c:pt idx="86">
                  <c:v>9.9000000000000005E-2</c:v>
                </c:pt>
                <c:pt idx="87">
                  <c:v>0.10100000000000001</c:v>
                </c:pt>
                <c:pt idx="88">
                  <c:v>0.10100000000000001</c:v>
                </c:pt>
                <c:pt idx="89">
                  <c:v>0.10199999999999999</c:v>
                </c:pt>
                <c:pt idx="90">
                  <c:v>0.10199999999999999</c:v>
                </c:pt>
                <c:pt idx="91">
                  <c:v>0.10299999999999999</c:v>
                </c:pt>
                <c:pt idx="92">
                  <c:v>0.10299999999999999</c:v>
                </c:pt>
                <c:pt idx="93">
                  <c:v>0.104</c:v>
                </c:pt>
                <c:pt idx="94">
                  <c:v>0.106</c:v>
                </c:pt>
                <c:pt idx="95">
                  <c:v>0.107</c:v>
                </c:pt>
                <c:pt idx="96">
                  <c:v>0.107</c:v>
                </c:pt>
                <c:pt idx="97">
                  <c:v>0.107</c:v>
                </c:pt>
                <c:pt idx="98">
                  <c:v>0.108</c:v>
                </c:pt>
                <c:pt idx="99">
                  <c:v>0.109</c:v>
                </c:pt>
                <c:pt idx="100">
                  <c:v>0.109</c:v>
                </c:pt>
                <c:pt idx="101">
                  <c:v>0.109</c:v>
                </c:pt>
                <c:pt idx="102">
                  <c:v>0.111</c:v>
                </c:pt>
                <c:pt idx="103">
                  <c:v>0.112</c:v>
                </c:pt>
                <c:pt idx="104">
                  <c:v>0.112</c:v>
                </c:pt>
                <c:pt idx="105">
                  <c:v>0.113</c:v>
                </c:pt>
                <c:pt idx="106">
                  <c:v>0.114</c:v>
                </c:pt>
                <c:pt idx="107">
                  <c:v>0.114</c:v>
                </c:pt>
                <c:pt idx="108">
                  <c:v>0.115</c:v>
                </c:pt>
                <c:pt idx="109">
                  <c:v>0.11600000000000001</c:v>
                </c:pt>
                <c:pt idx="110">
                  <c:v>0.11700000000000001</c:v>
                </c:pt>
                <c:pt idx="111">
                  <c:v>0.11700000000000001</c:v>
                </c:pt>
                <c:pt idx="112">
                  <c:v>0.11700000000000001</c:v>
                </c:pt>
                <c:pt idx="113">
                  <c:v>0.11799999999999999</c:v>
                </c:pt>
                <c:pt idx="114">
                  <c:v>0.11799999999999999</c:v>
                </c:pt>
                <c:pt idx="115">
                  <c:v>0.11899999999999999</c:v>
                </c:pt>
                <c:pt idx="116">
                  <c:v>0.11899999999999999</c:v>
                </c:pt>
                <c:pt idx="117">
                  <c:v>0.12</c:v>
                </c:pt>
                <c:pt idx="118">
                  <c:v>0.121</c:v>
                </c:pt>
                <c:pt idx="119">
                  <c:v>0.121</c:v>
                </c:pt>
                <c:pt idx="120">
                  <c:v>0.122</c:v>
                </c:pt>
                <c:pt idx="121">
                  <c:v>0.122</c:v>
                </c:pt>
                <c:pt idx="122">
                  <c:v>0.123</c:v>
                </c:pt>
                <c:pt idx="123">
                  <c:v>0.123</c:v>
                </c:pt>
                <c:pt idx="124">
                  <c:v>0.123</c:v>
                </c:pt>
                <c:pt idx="125">
                  <c:v>0.124</c:v>
                </c:pt>
                <c:pt idx="126">
                  <c:v>0.124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5EB6-485B-84C5-9290F58DD7ED}"/>
            </c:ext>
          </c:extLst>
        </c:ser>
        <c:ser>
          <c:idx val="1"/>
          <c:order val="1"/>
          <c:tx>
            <c:strRef>
              <c:f>Potencia!$J$5</c:f>
              <c:strCache>
                <c:ptCount val="1"/>
                <c:pt idx="0">
                  <c:v>Consumo real del Transmisor</c:v>
                </c:pt>
              </c:strCache>
            </c:strRef>
          </c:tx>
          <c:spPr>
            <a:ln w="3175" cap="rnd">
              <a:solidFill>
                <a:srgbClr val="FF0000"/>
              </a:solidFill>
              <a:prstDash val="solid"/>
              <a:round/>
            </a:ln>
            <a:effectLst/>
          </c:spPr>
          <c:marker>
            <c:symbol val="none"/>
          </c:marker>
          <c:val>
            <c:numRef>
              <c:f>Potencia!$J$6:$J$132</c:f>
              <c:numCache>
                <c:formatCode>#,##0.000000</c:formatCode>
                <c:ptCount val="127"/>
                <c:pt idx="0">
                  <c:v>3.0000000000000027E-3</c:v>
                </c:pt>
                <c:pt idx="1">
                  <c:v>5.000000000000001E-3</c:v>
                </c:pt>
                <c:pt idx="2">
                  <c:v>6.0000000000000019E-3</c:v>
                </c:pt>
                <c:pt idx="3">
                  <c:v>6.0000000000000019E-3</c:v>
                </c:pt>
                <c:pt idx="4">
                  <c:v>7.0000000000000027E-3</c:v>
                </c:pt>
                <c:pt idx="5">
                  <c:v>8.0000000000000002E-3</c:v>
                </c:pt>
                <c:pt idx="6">
                  <c:v>1.0000000000000002E-2</c:v>
                </c:pt>
                <c:pt idx="7">
                  <c:v>1.1000000000000003E-2</c:v>
                </c:pt>
                <c:pt idx="8">
                  <c:v>1.2E-2</c:v>
                </c:pt>
                <c:pt idx="9">
                  <c:v>1.2E-2</c:v>
                </c:pt>
                <c:pt idx="10">
                  <c:v>1.3000000000000001E-2</c:v>
                </c:pt>
                <c:pt idx="11">
                  <c:v>1.5000000000000003E-2</c:v>
                </c:pt>
                <c:pt idx="12">
                  <c:v>1.6000000000000004E-2</c:v>
                </c:pt>
                <c:pt idx="13">
                  <c:v>1.6000000000000004E-2</c:v>
                </c:pt>
                <c:pt idx="14">
                  <c:v>1.7000000000000005E-2</c:v>
                </c:pt>
                <c:pt idx="15">
                  <c:v>1.7999999999999999E-2</c:v>
                </c:pt>
                <c:pt idx="16">
                  <c:v>1.9E-2</c:v>
                </c:pt>
                <c:pt idx="17">
                  <c:v>0.02</c:v>
                </c:pt>
                <c:pt idx="18">
                  <c:v>2.1000000000000001E-2</c:v>
                </c:pt>
                <c:pt idx="19">
                  <c:v>2.2000000000000002E-2</c:v>
                </c:pt>
                <c:pt idx="20">
                  <c:v>2.2000000000000002E-2</c:v>
                </c:pt>
                <c:pt idx="21">
                  <c:v>2.3000000000000003E-2</c:v>
                </c:pt>
                <c:pt idx="22">
                  <c:v>2.4999999999999998E-2</c:v>
                </c:pt>
                <c:pt idx="23">
                  <c:v>2.5999999999999999E-2</c:v>
                </c:pt>
                <c:pt idx="24">
                  <c:v>2.7E-2</c:v>
                </c:pt>
                <c:pt idx="25">
                  <c:v>2.7E-2</c:v>
                </c:pt>
                <c:pt idx="26">
                  <c:v>2.8000000000000001E-2</c:v>
                </c:pt>
                <c:pt idx="27">
                  <c:v>2.9000000000000001E-2</c:v>
                </c:pt>
                <c:pt idx="28">
                  <c:v>3.1000000000000003E-2</c:v>
                </c:pt>
                <c:pt idx="29">
                  <c:v>3.1000000000000003E-2</c:v>
                </c:pt>
                <c:pt idx="30">
                  <c:v>3.2000000000000001E-2</c:v>
                </c:pt>
                <c:pt idx="31">
                  <c:v>3.3000000000000002E-2</c:v>
                </c:pt>
                <c:pt idx="32">
                  <c:v>3.4000000000000002E-2</c:v>
                </c:pt>
                <c:pt idx="33">
                  <c:v>3.4000000000000002E-2</c:v>
                </c:pt>
                <c:pt idx="34">
                  <c:v>3.6000000000000004E-2</c:v>
                </c:pt>
                <c:pt idx="35">
                  <c:v>3.7000000000000005E-2</c:v>
                </c:pt>
                <c:pt idx="36">
                  <c:v>3.8000000000000006E-2</c:v>
                </c:pt>
                <c:pt idx="37">
                  <c:v>3.8000000000000006E-2</c:v>
                </c:pt>
                <c:pt idx="38">
                  <c:v>3.9000000000000007E-2</c:v>
                </c:pt>
                <c:pt idx="39">
                  <c:v>4.0999999999999995E-2</c:v>
                </c:pt>
                <c:pt idx="40">
                  <c:v>4.1999999999999996E-2</c:v>
                </c:pt>
                <c:pt idx="41">
                  <c:v>4.1999999999999996E-2</c:v>
                </c:pt>
                <c:pt idx="42">
                  <c:v>4.2999999999999997E-2</c:v>
                </c:pt>
                <c:pt idx="43">
                  <c:v>4.3999999999999997E-2</c:v>
                </c:pt>
                <c:pt idx="44">
                  <c:v>4.5999999999999999E-2</c:v>
                </c:pt>
                <c:pt idx="45">
                  <c:v>4.5999999999999999E-2</c:v>
                </c:pt>
                <c:pt idx="46">
                  <c:v>4.7E-2</c:v>
                </c:pt>
                <c:pt idx="47">
                  <c:v>4.8000000000000001E-2</c:v>
                </c:pt>
                <c:pt idx="48">
                  <c:v>4.9000000000000002E-2</c:v>
                </c:pt>
                <c:pt idx="49">
                  <c:v>4.9000000000000002E-2</c:v>
                </c:pt>
                <c:pt idx="50">
                  <c:v>5.1000000000000004E-2</c:v>
                </c:pt>
                <c:pt idx="51">
                  <c:v>5.2000000000000005E-2</c:v>
                </c:pt>
                <c:pt idx="52">
                  <c:v>5.2000000000000005E-2</c:v>
                </c:pt>
                <c:pt idx="53">
                  <c:v>5.2999999999999992E-2</c:v>
                </c:pt>
                <c:pt idx="54">
                  <c:v>5.3999999999999992E-2</c:v>
                </c:pt>
                <c:pt idx="55">
                  <c:v>5.4999999999999993E-2</c:v>
                </c:pt>
                <c:pt idx="56">
                  <c:v>5.4999999999999993E-2</c:v>
                </c:pt>
                <c:pt idx="57">
                  <c:v>5.6999999999999995E-2</c:v>
                </c:pt>
                <c:pt idx="58">
                  <c:v>5.7999999999999996E-2</c:v>
                </c:pt>
                <c:pt idx="59">
                  <c:v>5.8999999999999997E-2</c:v>
                </c:pt>
                <c:pt idx="60">
                  <c:v>5.8999999999999997E-2</c:v>
                </c:pt>
                <c:pt idx="61">
                  <c:v>0.06</c:v>
                </c:pt>
                <c:pt idx="62">
                  <c:v>6.2E-2</c:v>
                </c:pt>
                <c:pt idx="63">
                  <c:v>6.2E-2</c:v>
                </c:pt>
                <c:pt idx="64">
                  <c:v>6.3E-2</c:v>
                </c:pt>
                <c:pt idx="65">
                  <c:v>6.4000000000000001E-2</c:v>
                </c:pt>
                <c:pt idx="66">
                  <c:v>6.4000000000000001E-2</c:v>
                </c:pt>
                <c:pt idx="67">
                  <c:v>6.5000000000000002E-2</c:v>
                </c:pt>
                <c:pt idx="68">
                  <c:v>6.7000000000000004E-2</c:v>
                </c:pt>
                <c:pt idx="69">
                  <c:v>6.7999999999999991E-2</c:v>
                </c:pt>
                <c:pt idx="70">
                  <c:v>6.7999999999999991E-2</c:v>
                </c:pt>
                <c:pt idx="71">
                  <c:v>6.8999999999999992E-2</c:v>
                </c:pt>
                <c:pt idx="72">
                  <c:v>6.9999999999999993E-2</c:v>
                </c:pt>
                <c:pt idx="73">
                  <c:v>6.9999999999999993E-2</c:v>
                </c:pt>
                <c:pt idx="74">
                  <c:v>7.1999999999999995E-2</c:v>
                </c:pt>
                <c:pt idx="75">
                  <c:v>7.2999999999999995E-2</c:v>
                </c:pt>
                <c:pt idx="76">
                  <c:v>7.2999999999999995E-2</c:v>
                </c:pt>
                <c:pt idx="77">
                  <c:v>7.3999999999999996E-2</c:v>
                </c:pt>
                <c:pt idx="78">
                  <c:v>7.4999999999999997E-2</c:v>
                </c:pt>
                <c:pt idx="79">
                  <c:v>7.4999999999999997E-2</c:v>
                </c:pt>
                <c:pt idx="80">
                  <c:v>7.6999999999999999E-2</c:v>
                </c:pt>
                <c:pt idx="81">
                  <c:v>7.8E-2</c:v>
                </c:pt>
                <c:pt idx="82">
                  <c:v>7.9000000000000001E-2</c:v>
                </c:pt>
                <c:pt idx="83">
                  <c:v>7.9000000000000001E-2</c:v>
                </c:pt>
                <c:pt idx="84">
                  <c:v>0.08</c:v>
                </c:pt>
                <c:pt idx="85">
                  <c:v>0.08</c:v>
                </c:pt>
                <c:pt idx="86">
                  <c:v>8.1000000000000003E-2</c:v>
                </c:pt>
                <c:pt idx="87">
                  <c:v>8.3000000000000004E-2</c:v>
                </c:pt>
                <c:pt idx="88">
                  <c:v>8.3000000000000004E-2</c:v>
                </c:pt>
                <c:pt idx="89">
                  <c:v>8.3999999999999991E-2</c:v>
                </c:pt>
                <c:pt idx="90">
                  <c:v>8.3999999999999991E-2</c:v>
                </c:pt>
                <c:pt idx="91">
                  <c:v>8.4999999999999992E-2</c:v>
                </c:pt>
                <c:pt idx="92">
                  <c:v>8.4999999999999992E-2</c:v>
                </c:pt>
                <c:pt idx="93">
                  <c:v>8.5999999999999993E-2</c:v>
                </c:pt>
                <c:pt idx="94">
                  <c:v>8.7999999999999995E-2</c:v>
                </c:pt>
                <c:pt idx="95">
                  <c:v>8.8999999999999996E-2</c:v>
                </c:pt>
                <c:pt idx="96">
                  <c:v>8.8999999999999996E-2</c:v>
                </c:pt>
                <c:pt idx="97">
                  <c:v>8.8999999999999996E-2</c:v>
                </c:pt>
                <c:pt idx="98">
                  <c:v>0.09</c:v>
                </c:pt>
                <c:pt idx="99">
                  <c:v>9.0999999999999998E-2</c:v>
                </c:pt>
                <c:pt idx="100">
                  <c:v>9.0999999999999998E-2</c:v>
                </c:pt>
                <c:pt idx="101">
                  <c:v>9.0999999999999998E-2</c:v>
                </c:pt>
                <c:pt idx="102">
                  <c:v>9.2999999999999999E-2</c:v>
                </c:pt>
                <c:pt idx="103">
                  <c:v>9.4E-2</c:v>
                </c:pt>
                <c:pt idx="104">
                  <c:v>9.4E-2</c:v>
                </c:pt>
                <c:pt idx="105">
                  <c:v>9.5000000000000001E-2</c:v>
                </c:pt>
                <c:pt idx="106">
                  <c:v>9.6000000000000002E-2</c:v>
                </c:pt>
                <c:pt idx="107">
                  <c:v>9.6000000000000002E-2</c:v>
                </c:pt>
                <c:pt idx="108">
                  <c:v>9.7000000000000003E-2</c:v>
                </c:pt>
                <c:pt idx="109">
                  <c:v>9.8000000000000004E-2</c:v>
                </c:pt>
                <c:pt idx="110">
                  <c:v>9.9000000000000005E-2</c:v>
                </c:pt>
                <c:pt idx="111">
                  <c:v>9.9000000000000005E-2</c:v>
                </c:pt>
                <c:pt idx="112">
                  <c:v>9.9000000000000005E-2</c:v>
                </c:pt>
                <c:pt idx="113">
                  <c:v>9.9999999999999992E-2</c:v>
                </c:pt>
                <c:pt idx="114">
                  <c:v>9.9999999999999992E-2</c:v>
                </c:pt>
                <c:pt idx="115">
                  <c:v>0.10099999999999999</c:v>
                </c:pt>
                <c:pt idx="116">
                  <c:v>0.10099999999999999</c:v>
                </c:pt>
                <c:pt idx="117">
                  <c:v>0.10199999999999999</c:v>
                </c:pt>
                <c:pt idx="118">
                  <c:v>0.10299999999999999</c:v>
                </c:pt>
                <c:pt idx="119">
                  <c:v>0.10299999999999999</c:v>
                </c:pt>
                <c:pt idx="120">
                  <c:v>0.104</c:v>
                </c:pt>
                <c:pt idx="121">
                  <c:v>0.104</c:v>
                </c:pt>
                <c:pt idx="122">
                  <c:v>0.105</c:v>
                </c:pt>
                <c:pt idx="123">
                  <c:v>0.105</c:v>
                </c:pt>
                <c:pt idx="124">
                  <c:v>0.105</c:v>
                </c:pt>
                <c:pt idx="125">
                  <c:v>0.106</c:v>
                </c:pt>
                <c:pt idx="126">
                  <c:v>0.106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1-5EB6-485B-84C5-9290F58DD7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727622576"/>
        <c:axId val="727622904"/>
      </c:lineChart>
      <c:catAx>
        <c:axId val="727622576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727622904"/>
        <c:crosses val="autoZero"/>
        <c:auto val="1"/>
        <c:lblAlgn val="ctr"/>
        <c:lblOffset val="100"/>
        <c:noMultiLvlLbl val="0"/>
      </c:catAx>
      <c:valAx>
        <c:axId val="7276229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#,##0.00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727622576"/>
        <c:crosses val="autoZero"/>
        <c:crossBetween val="midCat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4000" b="1" i="0" u="none" strike="noStrike" kern="1200" spc="0" baseline="0">
                <a:solidFill>
                  <a:srgbClr val="FF0000"/>
                </a:solidFill>
                <a:latin typeface="+mn-lt"/>
                <a:ea typeface="+mn-ea"/>
                <a:cs typeface="+mn-cs"/>
              </a:defRPr>
            </a:pPr>
            <a:r>
              <a:rPr lang="en-US" sz="4000" b="1">
                <a:solidFill>
                  <a:srgbClr val="FF0000"/>
                </a:solidFill>
              </a:rPr>
              <a:t>Desvicación (MHz)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4000" b="1" i="0" u="none" strike="noStrike" kern="1200" spc="0" baseline="0">
              <a:solidFill>
                <a:srgbClr val="FF0000"/>
              </a:solidFill>
              <a:latin typeface="+mn-lt"/>
              <a:ea typeface="+mn-ea"/>
              <a:cs typeface="+mn-cs"/>
            </a:defRPr>
          </a:pPr>
          <a:endParaRPr lang="es-MX"/>
        </a:p>
      </c:txPr>
    </c:title>
    <c:autoTitleDeleted val="0"/>
    <c:plotArea>
      <c:layout/>
      <c:barChart>
        <c:barDir val="col"/>
        <c:grouping val="stack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554804256"/>
        <c:axId val="554804584"/>
        <c:extLst>
          <c:ext xmlns:c15="http://schemas.microsoft.com/office/drawing/2012/chart" uri="{02D57815-91ED-43cb-92C2-25804820EDAC}">
            <c15:filteredBarSeries>
              <c15:ser>
                <c:idx val="0"/>
                <c:order val="0"/>
                <c:tx>
                  <c:strRef>
                    <c:extLst>
                      <c:ext uri="{02D57815-91ED-43cb-92C2-25804820EDAC}">
                        <c15:formulaRef>
                          <c15:sqref>'Frecuencia de Transmisión'!$D$6</c15:sqref>
                        </c15:formulaRef>
                      </c:ext>
                    </c:extLst>
                    <c:strCache>
                      <c:ptCount val="1"/>
                      <c:pt idx="0">
                        <c:v>Frecuencia   (Mhz)</c:v>
                      </c:pt>
                    </c:strCache>
                  </c:strRef>
                </c:tx>
                <c:spPr>
                  <a:solidFill>
                    <a:schemeClr val="accent1"/>
                  </a:solidFill>
                  <a:ln>
                    <a:noFill/>
                  </a:ln>
                  <a:effectLst/>
                </c:spPr>
                <c:invertIfNegative val="0"/>
                <c:cat>
                  <c:multiLvlStrRef>
                    <c:extLst>
                      <c:ext uri="{02D57815-91ED-43cb-92C2-25804820EDAC}">
                        <c15:formulaRef>
                          <c15:sqref>'Frecuencia de Transmisión'!$B$7:$C$56</c15:sqref>
                        </c15:formulaRef>
                      </c:ext>
                    </c:extLst>
                    <c:multiLvlStrCache>
                      <c:ptCount val="50"/>
                      <c:lvl>
                        <c:pt idx="0">
                          <c:v>CH1</c:v>
                        </c:pt>
                        <c:pt idx="1">
                          <c:v>CH2</c:v>
                        </c:pt>
                        <c:pt idx="2">
                          <c:v>CH3</c:v>
                        </c:pt>
                        <c:pt idx="3">
                          <c:v>CH4</c:v>
                        </c:pt>
                        <c:pt idx="4">
                          <c:v>CH5</c:v>
                        </c:pt>
                        <c:pt idx="5">
                          <c:v>CH6</c:v>
                        </c:pt>
                        <c:pt idx="6">
                          <c:v>CH7</c:v>
                        </c:pt>
                        <c:pt idx="7">
                          <c:v>CH8</c:v>
                        </c:pt>
                        <c:pt idx="8">
                          <c:v>CH9</c:v>
                        </c:pt>
                        <c:pt idx="9">
                          <c:v>CH10</c:v>
                        </c:pt>
                        <c:pt idx="10">
                          <c:v>CH11</c:v>
                        </c:pt>
                        <c:pt idx="11">
                          <c:v>CH12</c:v>
                        </c:pt>
                        <c:pt idx="12">
                          <c:v>CH13</c:v>
                        </c:pt>
                        <c:pt idx="13">
                          <c:v>CH14</c:v>
                        </c:pt>
                        <c:pt idx="14">
                          <c:v>CH15</c:v>
                        </c:pt>
                        <c:pt idx="15">
                          <c:v>CH16</c:v>
                        </c:pt>
                        <c:pt idx="16">
                          <c:v>CH17</c:v>
                        </c:pt>
                        <c:pt idx="17">
                          <c:v>CH18</c:v>
                        </c:pt>
                        <c:pt idx="18">
                          <c:v>CH19</c:v>
                        </c:pt>
                        <c:pt idx="19">
                          <c:v>CH20</c:v>
                        </c:pt>
                        <c:pt idx="20">
                          <c:v>CH21</c:v>
                        </c:pt>
                        <c:pt idx="21">
                          <c:v>CH22</c:v>
                        </c:pt>
                        <c:pt idx="22">
                          <c:v>CH23</c:v>
                        </c:pt>
                        <c:pt idx="23">
                          <c:v>CH24</c:v>
                        </c:pt>
                        <c:pt idx="24">
                          <c:v>CH25</c:v>
                        </c:pt>
                        <c:pt idx="25">
                          <c:v>CH26</c:v>
                        </c:pt>
                        <c:pt idx="26">
                          <c:v>CH27</c:v>
                        </c:pt>
                        <c:pt idx="27">
                          <c:v>CH28</c:v>
                        </c:pt>
                        <c:pt idx="28">
                          <c:v>CH29</c:v>
                        </c:pt>
                        <c:pt idx="29">
                          <c:v>CH30</c:v>
                        </c:pt>
                        <c:pt idx="30">
                          <c:v>CH31</c:v>
                        </c:pt>
                        <c:pt idx="31">
                          <c:v>CH32</c:v>
                        </c:pt>
                        <c:pt idx="32">
                          <c:v>CH33</c:v>
                        </c:pt>
                        <c:pt idx="33">
                          <c:v>CH34</c:v>
                        </c:pt>
                        <c:pt idx="34">
                          <c:v>CH35</c:v>
                        </c:pt>
                        <c:pt idx="35">
                          <c:v>CH36</c:v>
                        </c:pt>
                        <c:pt idx="36">
                          <c:v>CH37</c:v>
                        </c:pt>
                        <c:pt idx="37">
                          <c:v>CH38</c:v>
                        </c:pt>
                        <c:pt idx="38">
                          <c:v>CH39</c:v>
                        </c:pt>
                        <c:pt idx="39">
                          <c:v>CH40</c:v>
                        </c:pt>
                        <c:pt idx="40">
                          <c:v>CH41</c:v>
                        </c:pt>
                        <c:pt idx="41">
                          <c:v>CH42</c:v>
                        </c:pt>
                        <c:pt idx="42">
                          <c:v>CH43</c:v>
                        </c:pt>
                        <c:pt idx="43">
                          <c:v>CH44</c:v>
                        </c:pt>
                        <c:pt idx="44">
                          <c:v>CH45</c:v>
                        </c:pt>
                        <c:pt idx="45">
                          <c:v>CH46</c:v>
                        </c:pt>
                        <c:pt idx="46">
                          <c:v>CH47</c:v>
                        </c:pt>
                        <c:pt idx="47">
                          <c:v>CH48</c:v>
                        </c:pt>
                        <c:pt idx="48">
                          <c:v>CH49</c:v>
                        </c:pt>
                        <c:pt idx="49">
                          <c:v>CH50</c:v>
                        </c:pt>
                      </c:lvl>
                      <c:lvl>
                        <c:pt idx="0">
                          <c:v>1</c:v>
                        </c:pt>
                        <c:pt idx="1">
                          <c:v>2</c:v>
                        </c:pt>
                        <c:pt idx="2">
                          <c:v>3</c:v>
                        </c:pt>
                        <c:pt idx="3">
                          <c:v>4</c:v>
                        </c:pt>
                        <c:pt idx="4">
                          <c:v>5</c:v>
                        </c:pt>
                        <c:pt idx="5">
                          <c:v>6</c:v>
                        </c:pt>
                        <c:pt idx="6">
                          <c:v>7</c:v>
                        </c:pt>
                        <c:pt idx="7">
                          <c:v>8</c:v>
                        </c:pt>
                        <c:pt idx="8">
                          <c:v>9</c:v>
                        </c:pt>
                        <c:pt idx="9">
                          <c:v>10</c:v>
                        </c:pt>
                        <c:pt idx="10">
                          <c:v>11</c:v>
                        </c:pt>
                        <c:pt idx="11">
                          <c:v>12</c:v>
                        </c:pt>
                        <c:pt idx="12">
                          <c:v>13</c:v>
                        </c:pt>
                        <c:pt idx="13">
                          <c:v>14</c:v>
                        </c:pt>
                        <c:pt idx="14">
                          <c:v>15</c:v>
                        </c:pt>
                        <c:pt idx="15">
                          <c:v>16</c:v>
                        </c:pt>
                        <c:pt idx="16">
                          <c:v>17</c:v>
                        </c:pt>
                        <c:pt idx="17">
                          <c:v>18</c:v>
                        </c:pt>
                        <c:pt idx="18">
                          <c:v>19</c:v>
                        </c:pt>
                        <c:pt idx="19">
                          <c:v>20</c:v>
                        </c:pt>
                        <c:pt idx="20">
                          <c:v>21</c:v>
                        </c:pt>
                        <c:pt idx="21">
                          <c:v>22</c:v>
                        </c:pt>
                        <c:pt idx="22">
                          <c:v>23</c:v>
                        </c:pt>
                        <c:pt idx="23">
                          <c:v>24</c:v>
                        </c:pt>
                        <c:pt idx="24">
                          <c:v>25</c:v>
                        </c:pt>
                        <c:pt idx="25">
                          <c:v>26</c:v>
                        </c:pt>
                        <c:pt idx="26">
                          <c:v>27</c:v>
                        </c:pt>
                        <c:pt idx="27">
                          <c:v>28</c:v>
                        </c:pt>
                        <c:pt idx="28">
                          <c:v>29</c:v>
                        </c:pt>
                        <c:pt idx="29">
                          <c:v>30</c:v>
                        </c:pt>
                        <c:pt idx="30">
                          <c:v>31</c:v>
                        </c:pt>
                        <c:pt idx="31">
                          <c:v>32</c:v>
                        </c:pt>
                        <c:pt idx="32">
                          <c:v>33</c:v>
                        </c:pt>
                        <c:pt idx="33">
                          <c:v>34</c:v>
                        </c:pt>
                        <c:pt idx="34">
                          <c:v>35</c:v>
                        </c:pt>
                        <c:pt idx="35">
                          <c:v>36</c:v>
                        </c:pt>
                        <c:pt idx="36">
                          <c:v>37</c:v>
                        </c:pt>
                        <c:pt idx="37">
                          <c:v>38</c:v>
                        </c:pt>
                        <c:pt idx="38">
                          <c:v>39</c:v>
                        </c:pt>
                        <c:pt idx="39">
                          <c:v>40</c:v>
                        </c:pt>
                        <c:pt idx="40">
                          <c:v>41</c:v>
                        </c:pt>
                        <c:pt idx="41">
                          <c:v>42</c:v>
                        </c:pt>
                        <c:pt idx="42">
                          <c:v>43</c:v>
                        </c:pt>
                        <c:pt idx="43">
                          <c:v>44</c:v>
                        </c:pt>
                        <c:pt idx="44">
                          <c:v>45</c:v>
                        </c:pt>
                        <c:pt idx="45">
                          <c:v>46</c:v>
                        </c:pt>
                        <c:pt idx="46">
                          <c:v>47</c:v>
                        </c:pt>
                        <c:pt idx="47">
                          <c:v>48</c:v>
                        </c:pt>
                        <c:pt idx="48">
                          <c:v>49</c:v>
                        </c:pt>
                        <c:pt idx="49">
                          <c:v>50</c:v>
                        </c:pt>
                      </c:lvl>
                    </c:multiLvlStrCache>
                  </c:multiLvlStrRef>
                </c:cat>
                <c:val>
                  <c:numRef>
                    <c:extLst>
                      <c:ext uri="{02D57815-91ED-43cb-92C2-25804820EDAC}">
                        <c15:formulaRef>
                          <c15:sqref>'Frecuencia de Transmisión'!$D$7:$D$56</c15:sqref>
                        </c15:formulaRef>
                      </c:ext>
                    </c:extLst>
                    <c:numCache>
                      <c:formatCode>#,##0.0000</c:formatCode>
                      <c:ptCount val="50"/>
                      <c:pt idx="0">
                        <c:v>915.25</c:v>
                      </c:pt>
                      <c:pt idx="1">
                        <c:v>915.5</c:v>
                      </c:pt>
                      <c:pt idx="2">
                        <c:v>915.75</c:v>
                      </c:pt>
                      <c:pt idx="3">
                        <c:v>916</c:v>
                      </c:pt>
                      <c:pt idx="4">
                        <c:v>916.25</c:v>
                      </c:pt>
                      <c:pt idx="5">
                        <c:v>916.5</c:v>
                      </c:pt>
                      <c:pt idx="6">
                        <c:v>916.75</c:v>
                      </c:pt>
                      <c:pt idx="7">
                        <c:v>917</c:v>
                      </c:pt>
                      <c:pt idx="8">
                        <c:v>917.25</c:v>
                      </c:pt>
                      <c:pt idx="9">
                        <c:v>917.5</c:v>
                      </c:pt>
                      <c:pt idx="10">
                        <c:v>917.75</c:v>
                      </c:pt>
                      <c:pt idx="11">
                        <c:v>918</c:v>
                      </c:pt>
                      <c:pt idx="12">
                        <c:v>918.25</c:v>
                      </c:pt>
                      <c:pt idx="13">
                        <c:v>918.5</c:v>
                      </c:pt>
                      <c:pt idx="14">
                        <c:v>918.75</c:v>
                      </c:pt>
                      <c:pt idx="15">
                        <c:v>919</c:v>
                      </c:pt>
                      <c:pt idx="16">
                        <c:v>919.25</c:v>
                      </c:pt>
                      <c:pt idx="17">
                        <c:v>919.5</c:v>
                      </c:pt>
                      <c:pt idx="18">
                        <c:v>919.75</c:v>
                      </c:pt>
                      <c:pt idx="19">
                        <c:v>920</c:v>
                      </c:pt>
                      <c:pt idx="20">
                        <c:v>920.25</c:v>
                      </c:pt>
                      <c:pt idx="21">
                        <c:v>920.5</c:v>
                      </c:pt>
                      <c:pt idx="22">
                        <c:v>920.75</c:v>
                      </c:pt>
                      <c:pt idx="23">
                        <c:v>921</c:v>
                      </c:pt>
                      <c:pt idx="24">
                        <c:v>921.25</c:v>
                      </c:pt>
                      <c:pt idx="25">
                        <c:v>921.5</c:v>
                      </c:pt>
                      <c:pt idx="26">
                        <c:v>921.75</c:v>
                      </c:pt>
                      <c:pt idx="27">
                        <c:v>922</c:v>
                      </c:pt>
                      <c:pt idx="28">
                        <c:v>922.25</c:v>
                      </c:pt>
                      <c:pt idx="29">
                        <c:v>922.5</c:v>
                      </c:pt>
                      <c:pt idx="30">
                        <c:v>922.75</c:v>
                      </c:pt>
                      <c:pt idx="31">
                        <c:v>923</c:v>
                      </c:pt>
                      <c:pt idx="32">
                        <c:v>923.25</c:v>
                      </c:pt>
                      <c:pt idx="33">
                        <c:v>923.5</c:v>
                      </c:pt>
                      <c:pt idx="34">
                        <c:v>923.75</c:v>
                      </c:pt>
                      <c:pt idx="35">
                        <c:v>924</c:v>
                      </c:pt>
                      <c:pt idx="36">
                        <c:v>924.25</c:v>
                      </c:pt>
                      <c:pt idx="37">
                        <c:v>924.5</c:v>
                      </c:pt>
                      <c:pt idx="38">
                        <c:v>924.75</c:v>
                      </c:pt>
                      <c:pt idx="39">
                        <c:v>925</c:v>
                      </c:pt>
                      <c:pt idx="40">
                        <c:v>925.25</c:v>
                      </c:pt>
                      <c:pt idx="41">
                        <c:v>925.5</c:v>
                      </c:pt>
                      <c:pt idx="42">
                        <c:v>925.75</c:v>
                      </c:pt>
                      <c:pt idx="43">
                        <c:v>926</c:v>
                      </c:pt>
                      <c:pt idx="44">
                        <c:v>926.25</c:v>
                      </c:pt>
                      <c:pt idx="45">
                        <c:v>926.5</c:v>
                      </c:pt>
                      <c:pt idx="46">
                        <c:v>926.75</c:v>
                      </c:pt>
                      <c:pt idx="47">
                        <c:v>927</c:v>
                      </c:pt>
                      <c:pt idx="48">
                        <c:v>927.25</c:v>
                      </c:pt>
                      <c:pt idx="49">
                        <c:v>927.5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0-F100-4D27-9A4C-D8D080F49A61}"/>
                  </c:ext>
                </c:extLst>
              </c15:ser>
            </c15:filteredBarSeries>
          </c:ext>
        </c:extLst>
      </c:barChart>
      <c:barChart>
        <c:barDir val="col"/>
        <c:grouping val="stacked"/>
        <c:varyColors val="0"/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overlap val="100"/>
        <c:axId val="900276752"/>
        <c:axId val="900277080"/>
        <c:extLst>
          <c:ext xmlns:c15="http://schemas.microsoft.com/office/drawing/2012/chart" uri="{02D57815-91ED-43cb-92C2-25804820EDAC}">
            <c15:filteredBarSeries>
              <c15:ser>
                <c:idx val="1"/>
                <c:order val="1"/>
                <c:tx>
                  <c:strRef>
                    <c:extLst>
                      <c:ext uri="{02D57815-91ED-43cb-92C2-25804820EDAC}">
                        <c15:formulaRef>
                          <c15:sqref>'Frecuencia de Transmisión'!$E$6</c15:sqref>
                        </c15:formulaRef>
                      </c:ext>
                    </c:extLst>
                    <c:strCache>
                      <c:ptCount val="1"/>
                      <c:pt idx="0">
                        <c:v>Medición (Mhz)</c:v>
                      </c:pt>
                    </c:strCache>
                  </c:strRef>
                </c:tx>
                <c:spPr>
                  <a:solidFill>
                    <a:schemeClr val="accent2"/>
                  </a:solidFill>
                  <a:ln>
                    <a:noFill/>
                  </a:ln>
                  <a:effectLst/>
                </c:spPr>
                <c:invertIfNegative val="0"/>
                <c:cat>
                  <c:multiLvlStrRef>
                    <c:extLst>
                      <c:ext uri="{02D57815-91ED-43cb-92C2-25804820EDAC}">
                        <c15:formulaRef>
                          <c15:sqref>'Frecuencia de Transmisión'!$B$7:$C$56</c15:sqref>
                        </c15:formulaRef>
                      </c:ext>
                    </c:extLst>
                    <c:multiLvlStrCache>
                      <c:ptCount val="50"/>
                      <c:lvl>
                        <c:pt idx="0">
                          <c:v>CH1</c:v>
                        </c:pt>
                        <c:pt idx="1">
                          <c:v>CH2</c:v>
                        </c:pt>
                        <c:pt idx="2">
                          <c:v>CH3</c:v>
                        </c:pt>
                        <c:pt idx="3">
                          <c:v>CH4</c:v>
                        </c:pt>
                        <c:pt idx="4">
                          <c:v>CH5</c:v>
                        </c:pt>
                        <c:pt idx="5">
                          <c:v>CH6</c:v>
                        </c:pt>
                        <c:pt idx="6">
                          <c:v>CH7</c:v>
                        </c:pt>
                        <c:pt idx="7">
                          <c:v>CH8</c:v>
                        </c:pt>
                        <c:pt idx="8">
                          <c:v>CH9</c:v>
                        </c:pt>
                        <c:pt idx="9">
                          <c:v>CH10</c:v>
                        </c:pt>
                        <c:pt idx="10">
                          <c:v>CH11</c:v>
                        </c:pt>
                        <c:pt idx="11">
                          <c:v>CH12</c:v>
                        </c:pt>
                        <c:pt idx="12">
                          <c:v>CH13</c:v>
                        </c:pt>
                        <c:pt idx="13">
                          <c:v>CH14</c:v>
                        </c:pt>
                        <c:pt idx="14">
                          <c:v>CH15</c:v>
                        </c:pt>
                        <c:pt idx="15">
                          <c:v>CH16</c:v>
                        </c:pt>
                        <c:pt idx="16">
                          <c:v>CH17</c:v>
                        </c:pt>
                        <c:pt idx="17">
                          <c:v>CH18</c:v>
                        </c:pt>
                        <c:pt idx="18">
                          <c:v>CH19</c:v>
                        </c:pt>
                        <c:pt idx="19">
                          <c:v>CH20</c:v>
                        </c:pt>
                        <c:pt idx="20">
                          <c:v>CH21</c:v>
                        </c:pt>
                        <c:pt idx="21">
                          <c:v>CH22</c:v>
                        </c:pt>
                        <c:pt idx="22">
                          <c:v>CH23</c:v>
                        </c:pt>
                        <c:pt idx="23">
                          <c:v>CH24</c:v>
                        </c:pt>
                        <c:pt idx="24">
                          <c:v>CH25</c:v>
                        </c:pt>
                        <c:pt idx="25">
                          <c:v>CH26</c:v>
                        </c:pt>
                        <c:pt idx="26">
                          <c:v>CH27</c:v>
                        </c:pt>
                        <c:pt idx="27">
                          <c:v>CH28</c:v>
                        </c:pt>
                        <c:pt idx="28">
                          <c:v>CH29</c:v>
                        </c:pt>
                        <c:pt idx="29">
                          <c:v>CH30</c:v>
                        </c:pt>
                        <c:pt idx="30">
                          <c:v>CH31</c:v>
                        </c:pt>
                        <c:pt idx="31">
                          <c:v>CH32</c:v>
                        </c:pt>
                        <c:pt idx="32">
                          <c:v>CH33</c:v>
                        </c:pt>
                        <c:pt idx="33">
                          <c:v>CH34</c:v>
                        </c:pt>
                        <c:pt idx="34">
                          <c:v>CH35</c:v>
                        </c:pt>
                        <c:pt idx="35">
                          <c:v>CH36</c:v>
                        </c:pt>
                        <c:pt idx="36">
                          <c:v>CH37</c:v>
                        </c:pt>
                        <c:pt idx="37">
                          <c:v>CH38</c:v>
                        </c:pt>
                        <c:pt idx="38">
                          <c:v>CH39</c:v>
                        </c:pt>
                        <c:pt idx="39">
                          <c:v>CH40</c:v>
                        </c:pt>
                        <c:pt idx="40">
                          <c:v>CH41</c:v>
                        </c:pt>
                        <c:pt idx="41">
                          <c:v>CH42</c:v>
                        </c:pt>
                        <c:pt idx="42">
                          <c:v>CH43</c:v>
                        </c:pt>
                        <c:pt idx="43">
                          <c:v>CH44</c:v>
                        </c:pt>
                        <c:pt idx="44">
                          <c:v>CH45</c:v>
                        </c:pt>
                        <c:pt idx="45">
                          <c:v>CH46</c:v>
                        </c:pt>
                        <c:pt idx="46">
                          <c:v>CH47</c:v>
                        </c:pt>
                        <c:pt idx="47">
                          <c:v>CH48</c:v>
                        </c:pt>
                        <c:pt idx="48">
                          <c:v>CH49</c:v>
                        </c:pt>
                        <c:pt idx="49">
                          <c:v>CH50</c:v>
                        </c:pt>
                      </c:lvl>
                      <c:lvl>
                        <c:pt idx="0">
                          <c:v>1</c:v>
                        </c:pt>
                        <c:pt idx="1">
                          <c:v>2</c:v>
                        </c:pt>
                        <c:pt idx="2">
                          <c:v>3</c:v>
                        </c:pt>
                        <c:pt idx="3">
                          <c:v>4</c:v>
                        </c:pt>
                        <c:pt idx="4">
                          <c:v>5</c:v>
                        </c:pt>
                        <c:pt idx="5">
                          <c:v>6</c:v>
                        </c:pt>
                        <c:pt idx="6">
                          <c:v>7</c:v>
                        </c:pt>
                        <c:pt idx="7">
                          <c:v>8</c:v>
                        </c:pt>
                        <c:pt idx="8">
                          <c:v>9</c:v>
                        </c:pt>
                        <c:pt idx="9">
                          <c:v>10</c:v>
                        </c:pt>
                        <c:pt idx="10">
                          <c:v>11</c:v>
                        </c:pt>
                        <c:pt idx="11">
                          <c:v>12</c:v>
                        </c:pt>
                        <c:pt idx="12">
                          <c:v>13</c:v>
                        </c:pt>
                        <c:pt idx="13">
                          <c:v>14</c:v>
                        </c:pt>
                        <c:pt idx="14">
                          <c:v>15</c:v>
                        </c:pt>
                        <c:pt idx="15">
                          <c:v>16</c:v>
                        </c:pt>
                        <c:pt idx="16">
                          <c:v>17</c:v>
                        </c:pt>
                        <c:pt idx="17">
                          <c:v>18</c:v>
                        </c:pt>
                        <c:pt idx="18">
                          <c:v>19</c:v>
                        </c:pt>
                        <c:pt idx="19">
                          <c:v>20</c:v>
                        </c:pt>
                        <c:pt idx="20">
                          <c:v>21</c:v>
                        </c:pt>
                        <c:pt idx="21">
                          <c:v>22</c:v>
                        </c:pt>
                        <c:pt idx="22">
                          <c:v>23</c:v>
                        </c:pt>
                        <c:pt idx="23">
                          <c:v>24</c:v>
                        </c:pt>
                        <c:pt idx="24">
                          <c:v>25</c:v>
                        </c:pt>
                        <c:pt idx="25">
                          <c:v>26</c:v>
                        </c:pt>
                        <c:pt idx="26">
                          <c:v>27</c:v>
                        </c:pt>
                        <c:pt idx="27">
                          <c:v>28</c:v>
                        </c:pt>
                        <c:pt idx="28">
                          <c:v>29</c:v>
                        </c:pt>
                        <c:pt idx="29">
                          <c:v>30</c:v>
                        </c:pt>
                        <c:pt idx="30">
                          <c:v>31</c:v>
                        </c:pt>
                        <c:pt idx="31">
                          <c:v>32</c:v>
                        </c:pt>
                        <c:pt idx="32">
                          <c:v>33</c:v>
                        </c:pt>
                        <c:pt idx="33">
                          <c:v>34</c:v>
                        </c:pt>
                        <c:pt idx="34">
                          <c:v>35</c:v>
                        </c:pt>
                        <c:pt idx="35">
                          <c:v>36</c:v>
                        </c:pt>
                        <c:pt idx="36">
                          <c:v>37</c:v>
                        </c:pt>
                        <c:pt idx="37">
                          <c:v>38</c:v>
                        </c:pt>
                        <c:pt idx="38">
                          <c:v>39</c:v>
                        </c:pt>
                        <c:pt idx="39">
                          <c:v>40</c:v>
                        </c:pt>
                        <c:pt idx="40">
                          <c:v>41</c:v>
                        </c:pt>
                        <c:pt idx="41">
                          <c:v>42</c:v>
                        </c:pt>
                        <c:pt idx="42">
                          <c:v>43</c:v>
                        </c:pt>
                        <c:pt idx="43">
                          <c:v>44</c:v>
                        </c:pt>
                        <c:pt idx="44">
                          <c:v>45</c:v>
                        </c:pt>
                        <c:pt idx="45">
                          <c:v>46</c:v>
                        </c:pt>
                        <c:pt idx="46">
                          <c:v>47</c:v>
                        </c:pt>
                        <c:pt idx="47">
                          <c:v>48</c:v>
                        </c:pt>
                        <c:pt idx="48">
                          <c:v>49</c:v>
                        </c:pt>
                        <c:pt idx="49">
                          <c:v>50</c:v>
                        </c:pt>
                      </c:lvl>
                    </c:multiLvlStrCache>
                  </c:multiLvlStrRef>
                </c:cat>
                <c:val>
                  <c:numRef>
                    <c:extLst>
                      <c:ext uri="{02D57815-91ED-43cb-92C2-25804820EDAC}">
                        <c15:formulaRef>
                          <c15:sqref>'Frecuencia de Transmisión'!$E$7:$E$56</c15:sqref>
                        </c15:formulaRef>
                      </c:ext>
                    </c:extLst>
                    <c:numCache>
                      <c:formatCode>#,##0.0000</c:formatCode>
                      <c:ptCount val="50"/>
                      <c:pt idx="0">
                        <c:v>915.15899999999999</c:v>
                      </c:pt>
                      <c:pt idx="1">
                        <c:v>915.42899999999997</c:v>
                      </c:pt>
                      <c:pt idx="2">
                        <c:v>915.67499999999995</c:v>
                      </c:pt>
                      <c:pt idx="3">
                        <c:v>915.94500000000005</c:v>
                      </c:pt>
                      <c:pt idx="4">
                        <c:v>916.21600000000001</c:v>
                      </c:pt>
                      <c:pt idx="5">
                        <c:v>916.48599999999999</c:v>
                      </c:pt>
                      <c:pt idx="6">
                        <c:v>916.75599999999997</c:v>
                      </c:pt>
                      <c:pt idx="7">
                        <c:v>917.02700000000004</c:v>
                      </c:pt>
                      <c:pt idx="8">
                        <c:v>917.29700000000003</c:v>
                      </c:pt>
                      <c:pt idx="9">
                        <c:v>917.56700000000001</c:v>
                      </c:pt>
                      <c:pt idx="10">
                        <c:v>917.83699999999999</c:v>
                      </c:pt>
                      <c:pt idx="11">
                        <c:v>918.05899999999997</c:v>
                      </c:pt>
                      <c:pt idx="12">
                        <c:v>918.26099999999997</c:v>
                      </c:pt>
                      <c:pt idx="13">
                        <c:v>918.58100000000002</c:v>
                      </c:pt>
                      <c:pt idx="14">
                        <c:v>918.66700000000003</c:v>
                      </c:pt>
                      <c:pt idx="15">
                        <c:v>918.91800000000001</c:v>
                      </c:pt>
                      <c:pt idx="16">
                        <c:v>919.20699999999999</c:v>
                      </c:pt>
                      <c:pt idx="17">
                        <c:v>919.476</c:v>
                      </c:pt>
                      <c:pt idx="18">
                        <c:v>919.66200000000003</c:v>
                      </c:pt>
                      <c:pt idx="19">
                        <c:v>919.93200000000002</c:v>
                      </c:pt>
                      <c:pt idx="20">
                        <c:v>920.27</c:v>
                      </c:pt>
                      <c:pt idx="21">
                        <c:v>920.47199999999998</c:v>
                      </c:pt>
                      <c:pt idx="22">
                        <c:v>920.74300000000005</c:v>
                      </c:pt>
                      <c:pt idx="23">
                        <c:v>921.01300000000003</c:v>
                      </c:pt>
                      <c:pt idx="24">
                        <c:v>921.28300000000002</c:v>
                      </c:pt>
                      <c:pt idx="25">
                        <c:v>921.55399999999997</c:v>
                      </c:pt>
                      <c:pt idx="26">
                        <c:v>921.82399999999996</c:v>
                      </c:pt>
                      <c:pt idx="27">
                        <c:v>922.09400000000005</c:v>
                      </c:pt>
                      <c:pt idx="28">
                        <c:v>922.17499999999995</c:v>
                      </c:pt>
                      <c:pt idx="29">
                        <c:v>922.44399999999996</c:v>
                      </c:pt>
                      <c:pt idx="30">
                        <c:v>922.71400000000006</c:v>
                      </c:pt>
                      <c:pt idx="31">
                        <c:v>922.91600000000005</c:v>
                      </c:pt>
                      <c:pt idx="32">
                        <c:v>923.18600000000004</c:v>
                      </c:pt>
                      <c:pt idx="33">
                        <c:v>923.44500000000005</c:v>
                      </c:pt>
                      <c:pt idx="34">
                        <c:v>923.71600000000001</c:v>
                      </c:pt>
                      <c:pt idx="35">
                        <c:v>923.98599999999999</c:v>
                      </c:pt>
                      <c:pt idx="36">
                        <c:v>924.25599999999997</c:v>
                      </c:pt>
                      <c:pt idx="37">
                        <c:v>924.52700000000004</c:v>
                      </c:pt>
                      <c:pt idx="38">
                        <c:v>924.79700000000003</c:v>
                      </c:pt>
                      <c:pt idx="39">
                        <c:v>925.06700000000001</c:v>
                      </c:pt>
                      <c:pt idx="40">
                        <c:v>925.27</c:v>
                      </c:pt>
                      <c:pt idx="41">
                        <c:v>925.54</c:v>
                      </c:pt>
                      <c:pt idx="42">
                        <c:v>925.81</c:v>
                      </c:pt>
                      <c:pt idx="43">
                        <c:v>926.08100000000002</c:v>
                      </c:pt>
                      <c:pt idx="44">
                        <c:v>926.154</c:v>
                      </c:pt>
                      <c:pt idx="45">
                        <c:v>926.41800000000001</c:v>
                      </c:pt>
                      <c:pt idx="46">
                        <c:v>926.69399999999996</c:v>
                      </c:pt>
                      <c:pt idx="47">
                        <c:v>926.96299999999997</c:v>
                      </c:pt>
                      <c:pt idx="48">
                        <c:v>927.16200000000003</c:v>
                      </c:pt>
                      <c:pt idx="49">
                        <c:v>927.43200000000002</c:v>
                      </c:pt>
                    </c:numCache>
                  </c:numRef>
                </c:val>
                <c:extLst>
                  <c:ext xmlns:c16="http://schemas.microsoft.com/office/drawing/2014/chart" uri="{C3380CC4-5D6E-409C-BE32-E72D297353CC}">
                    <c16:uniqueId val="{00000001-F100-4D27-9A4C-D8D080F49A61}"/>
                  </c:ext>
                </c:extLst>
              </c15:ser>
            </c15:filteredBarSeries>
          </c:ext>
        </c:extLst>
      </c:barChart>
      <c:lineChart>
        <c:grouping val="standard"/>
        <c:varyColors val="0"/>
        <c:ser>
          <c:idx val="2"/>
          <c:order val="2"/>
          <c:tx>
            <c:strRef>
              <c:f>'Frecuencia de Transmisión'!$F$6</c:f>
              <c:strCache>
                <c:ptCount val="1"/>
                <c:pt idx="0">
                  <c:v>Desviación de Frecuencia  (MHz)</c:v>
                </c:pt>
              </c:strCache>
            </c:strRef>
          </c:tx>
          <c:spPr>
            <a:ln w="19050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none"/>
          </c:marker>
          <c:cat>
            <c:multiLvlStrRef>
              <c:f>'Frecuencia de Transmisión'!$B$7:$C$56</c:f>
              <c:multiLvlStrCache>
                <c:ptCount val="50"/>
                <c:lvl>
                  <c:pt idx="0">
                    <c:v>CH1</c:v>
                  </c:pt>
                  <c:pt idx="1">
                    <c:v>CH2</c:v>
                  </c:pt>
                  <c:pt idx="2">
                    <c:v>CH3</c:v>
                  </c:pt>
                  <c:pt idx="3">
                    <c:v>CH4</c:v>
                  </c:pt>
                  <c:pt idx="4">
                    <c:v>CH5</c:v>
                  </c:pt>
                  <c:pt idx="5">
                    <c:v>CH6</c:v>
                  </c:pt>
                  <c:pt idx="6">
                    <c:v>CH7</c:v>
                  </c:pt>
                  <c:pt idx="7">
                    <c:v>CH8</c:v>
                  </c:pt>
                  <c:pt idx="8">
                    <c:v>CH9</c:v>
                  </c:pt>
                  <c:pt idx="9">
                    <c:v>CH10</c:v>
                  </c:pt>
                  <c:pt idx="10">
                    <c:v>CH11</c:v>
                  </c:pt>
                  <c:pt idx="11">
                    <c:v>CH12</c:v>
                  </c:pt>
                  <c:pt idx="12">
                    <c:v>CH13</c:v>
                  </c:pt>
                  <c:pt idx="13">
                    <c:v>CH14</c:v>
                  </c:pt>
                  <c:pt idx="14">
                    <c:v>CH15</c:v>
                  </c:pt>
                  <c:pt idx="15">
                    <c:v>CH16</c:v>
                  </c:pt>
                  <c:pt idx="16">
                    <c:v>CH17</c:v>
                  </c:pt>
                  <c:pt idx="17">
                    <c:v>CH18</c:v>
                  </c:pt>
                  <c:pt idx="18">
                    <c:v>CH19</c:v>
                  </c:pt>
                  <c:pt idx="19">
                    <c:v>CH20</c:v>
                  </c:pt>
                  <c:pt idx="20">
                    <c:v>CH21</c:v>
                  </c:pt>
                  <c:pt idx="21">
                    <c:v>CH22</c:v>
                  </c:pt>
                  <c:pt idx="22">
                    <c:v>CH23</c:v>
                  </c:pt>
                  <c:pt idx="23">
                    <c:v>CH24</c:v>
                  </c:pt>
                  <c:pt idx="24">
                    <c:v>CH25</c:v>
                  </c:pt>
                  <c:pt idx="25">
                    <c:v>CH26</c:v>
                  </c:pt>
                  <c:pt idx="26">
                    <c:v>CH27</c:v>
                  </c:pt>
                  <c:pt idx="27">
                    <c:v>CH28</c:v>
                  </c:pt>
                  <c:pt idx="28">
                    <c:v>CH29</c:v>
                  </c:pt>
                  <c:pt idx="29">
                    <c:v>CH30</c:v>
                  </c:pt>
                  <c:pt idx="30">
                    <c:v>CH31</c:v>
                  </c:pt>
                  <c:pt idx="31">
                    <c:v>CH32</c:v>
                  </c:pt>
                  <c:pt idx="32">
                    <c:v>CH33</c:v>
                  </c:pt>
                  <c:pt idx="33">
                    <c:v>CH34</c:v>
                  </c:pt>
                  <c:pt idx="34">
                    <c:v>CH35</c:v>
                  </c:pt>
                  <c:pt idx="35">
                    <c:v>CH36</c:v>
                  </c:pt>
                  <c:pt idx="36">
                    <c:v>CH37</c:v>
                  </c:pt>
                  <c:pt idx="37">
                    <c:v>CH38</c:v>
                  </c:pt>
                  <c:pt idx="38">
                    <c:v>CH39</c:v>
                  </c:pt>
                  <c:pt idx="39">
                    <c:v>CH40</c:v>
                  </c:pt>
                  <c:pt idx="40">
                    <c:v>CH41</c:v>
                  </c:pt>
                  <c:pt idx="41">
                    <c:v>CH42</c:v>
                  </c:pt>
                  <c:pt idx="42">
                    <c:v>CH43</c:v>
                  </c:pt>
                  <c:pt idx="43">
                    <c:v>CH44</c:v>
                  </c:pt>
                  <c:pt idx="44">
                    <c:v>CH45</c:v>
                  </c:pt>
                  <c:pt idx="45">
                    <c:v>CH46</c:v>
                  </c:pt>
                  <c:pt idx="46">
                    <c:v>CH47</c:v>
                  </c:pt>
                  <c:pt idx="47">
                    <c:v>CH48</c:v>
                  </c:pt>
                  <c:pt idx="48">
                    <c:v>CH49</c:v>
                  </c:pt>
                  <c:pt idx="49">
                    <c:v>CH50</c:v>
                  </c:pt>
                </c:lvl>
                <c:lvl>
                  <c:pt idx="0">
                    <c:v>1</c:v>
                  </c:pt>
                  <c:pt idx="1">
                    <c:v>2</c:v>
                  </c:pt>
                  <c:pt idx="2">
                    <c:v>3</c:v>
                  </c:pt>
                  <c:pt idx="3">
                    <c:v>4</c:v>
                  </c:pt>
                  <c:pt idx="4">
                    <c:v>5</c:v>
                  </c:pt>
                  <c:pt idx="5">
                    <c:v>6</c:v>
                  </c:pt>
                  <c:pt idx="6">
                    <c:v>7</c:v>
                  </c:pt>
                  <c:pt idx="7">
                    <c:v>8</c:v>
                  </c:pt>
                  <c:pt idx="8">
                    <c:v>9</c:v>
                  </c:pt>
                  <c:pt idx="9">
                    <c:v>10</c:v>
                  </c:pt>
                  <c:pt idx="10">
                    <c:v>11</c:v>
                  </c:pt>
                  <c:pt idx="11">
                    <c:v>12</c:v>
                  </c:pt>
                  <c:pt idx="12">
                    <c:v>13</c:v>
                  </c:pt>
                  <c:pt idx="13">
                    <c:v>14</c:v>
                  </c:pt>
                  <c:pt idx="14">
                    <c:v>15</c:v>
                  </c:pt>
                  <c:pt idx="15">
                    <c:v>16</c:v>
                  </c:pt>
                  <c:pt idx="16">
                    <c:v>17</c:v>
                  </c:pt>
                  <c:pt idx="17">
                    <c:v>18</c:v>
                  </c:pt>
                  <c:pt idx="18">
                    <c:v>19</c:v>
                  </c:pt>
                  <c:pt idx="19">
                    <c:v>20</c:v>
                  </c:pt>
                  <c:pt idx="20">
                    <c:v>21</c:v>
                  </c:pt>
                  <c:pt idx="21">
                    <c:v>22</c:v>
                  </c:pt>
                  <c:pt idx="22">
                    <c:v>23</c:v>
                  </c:pt>
                  <c:pt idx="23">
                    <c:v>24</c:v>
                  </c:pt>
                  <c:pt idx="24">
                    <c:v>25</c:v>
                  </c:pt>
                  <c:pt idx="25">
                    <c:v>26</c:v>
                  </c:pt>
                  <c:pt idx="26">
                    <c:v>27</c:v>
                  </c:pt>
                  <c:pt idx="27">
                    <c:v>28</c:v>
                  </c:pt>
                  <c:pt idx="28">
                    <c:v>29</c:v>
                  </c:pt>
                  <c:pt idx="29">
                    <c:v>30</c:v>
                  </c:pt>
                  <c:pt idx="30">
                    <c:v>31</c:v>
                  </c:pt>
                  <c:pt idx="31">
                    <c:v>32</c:v>
                  </c:pt>
                  <c:pt idx="32">
                    <c:v>33</c:v>
                  </c:pt>
                  <c:pt idx="33">
                    <c:v>34</c:v>
                  </c:pt>
                  <c:pt idx="34">
                    <c:v>35</c:v>
                  </c:pt>
                  <c:pt idx="35">
                    <c:v>36</c:v>
                  </c:pt>
                  <c:pt idx="36">
                    <c:v>37</c:v>
                  </c:pt>
                  <c:pt idx="37">
                    <c:v>38</c:v>
                  </c:pt>
                  <c:pt idx="38">
                    <c:v>39</c:v>
                  </c:pt>
                  <c:pt idx="39">
                    <c:v>40</c:v>
                  </c:pt>
                  <c:pt idx="40">
                    <c:v>41</c:v>
                  </c:pt>
                  <c:pt idx="41">
                    <c:v>42</c:v>
                  </c:pt>
                  <c:pt idx="42">
                    <c:v>43</c:v>
                  </c:pt>
                  <c:pt idx="43">
                    <c:v>44</c:v>
                  </c:pt>
                  <c:pt idx="44">
                    <c:v>45</c:v>
                  </c:pt>
                  <c:pt idx="45">
                    <c:v>46</c:v>
                  </c:pt>
                  <c:pt idx="46">
                    <c:v>47</c:v>
                  </c:pt>
                  <c:pt idx="47">
                    <c:v>48</c:v>
                  </c:pt>
                  <c:pt idx="48">
                    <c:v>49</c:v>
                  </c:pt>
                  <c:pt idx="49">
                    <c:v>50</c:v>
                  </c:pt>
                </c:lvl>
              </c:multiLvlStrCache>
            </c:multiLvlStrRef>
          </c:cat>
          <c:val>
            <c:numRef>
              <c:f>'Frecuencia de Transmisión'!$F$7:$F$56</c:f>
              <c:numCache>
                <c:formatCode>#,##0.0000</c:formatCode>
                <c:ptCount val="50"/>
                <c:pt idx="0">
                  <c:v>9.1000000000008185E-2</c:v>
                </c:pt>
                <c:pt idx="1">
                  <c:v>7.1000000000026375E-2</c:v>
                </c:pt>
                <c:pt idx="2">
                  <c:v>7.5000000000045475E-2</c:v>
                </c:pt>
                <c:pt idx="3">
                  <c:v>5.4999999999949978E-2</c:v>
                </c:pt>
                <c:pt idx="4">
                  <c:v>3.3999999999991815E-2</c:v>
                </c:pt>
                <c:pt idx="5">
                  <c:v>1.4000000000010004E-2</c:v>
                </c:pt>
                <c:pt idx="6">
                  <c:v>-5.9999999999718057E-3</c:v>
                </c:pt>
                <c:pt idx="7">
                  <c:v>-2.7000000000043656E-2</c:v>
                </c:pt>
                <c:pt idx="8">
                  <c:v>-4.7000000000025466E-2</c:v>
                </c:pt>
                <c:pt idx="9">
                  <c:v>-6.7000000000007276E-2</c:v>
                </c:pt>
                <c:pt idx="10">
                  <c:v>-8.6999999999989086E-2</c:v>
                </c:pt>
                <c:pt idx="11">
                  <c:v>-5.8999999999969077E-2</c:v>
                </c:pt>
                <c:pt idx="12">
                  <c:v>-1.0999999999967258E-2</c:v>
                </c:pt>
                <c:pt idx="13">
                  <c:v>-8.100000000001728E-2</c:v>
                </c:pt>
                <c:pt idx="14">
                  <c:v>8.2999999999969987E-2</c:v>
                </c:pt>
                <c:pt idx="15">
                  <c:v>8.1999999999993634E-2</c:v>
                </c:pt>
                <c:pt idx="16">
                  <c:v>4.3000000000006366E-2</c:v>
                </c:pt>
                <c:pt idx="17">
                  <c:v>2.4000000000000909E-2</c:v>
                </c:pt>
                <c:pt idx="18">
                  <c:v>8.7999999999965439E-2</c:v>
                </c:pt>
                <c:pt idx="19">
                  <c:v>6.7999999999983629E-2</c:v>
                </c:pt>
                <c:pt idx="20">
                  <c:v>-1.999999999998181E-2</c:v>
                </c:pt>
                <c:pt idx="21">
                  <c:v>2.8000000000020009E-2</c:v>
                </c:pt>
                <c:pt idx="22">
                  <c:v>6.9999999999481588E-3</c:v>
                </c:pt>
                <c:pt idx="23">
                  <c:v>-1.3000000000033651E-2</c:v>
                </c:pt>
                <c:pt idx="24">
                  <c:v>-3.3000000000015461E-2</c:v>
                </c:pt>
                <c:pt idx="25">
                  <c:v>-5.3999999999973625E-2</c:v>
                </c:pt>
                <c:pt idx="26">
                  <c:v>-7.3999999999955435E-2</c:v>
                </c:pt>
                <c:pt idx="27">
                  <c:v>-9.4000000000050932E-2</c:v>
                </c:pt>
                <c:pt idx="28">
                  <c:v>7.5000000000045475E-2</c:v>
                </c:pt>
                <c:pt idx="29">
                  <c:v>5.6000000000040018E-2</c:v>
                </c:pt>
                <c:pt idx="30">
                  <c:v>3.5999999999944521E-2</c:v>
                </c:pt>
                <c:pt idx="31">
                  <c:v>8.399999999994634E-2</c:v>
                </c:pt>
                <c:pt idx="32">
                  <c:v>6.399999999996453E-2</c:v>
                </c:pt>
                <c:pt idx="33">
                  <c:v>5.4999999999949978E-2</c:v>
                </c:pt>
                <c:pt idx="34">
                  <c:v>3.3999999999991815E-2</c:v>
                </c:pt>
                <c:pt idx="35">
                  <c:v>1.4000000000010004E-2</c:v>
                </c:pt>
                <c:pt idx="36">
                  <c:v>-5.9999999999718057E-3</c:v>
                </c:pt>
                <c:pt idx="37">
                  <c:v>-2.7000000000043656E-2</c:v>
                </c:pt>
                <c:pt idx="38">
                  <c:v>-4.7000000000025466E-2</c:v>
                </c:pt>
                <c:pt idx="39">
                  <c:v>-6.7000000000007276E-2</c:v>
                </c:pt>
                <c:pt idx="40">
                  <c:v>-1.999999999998181E-2</c:v>
                </c:pt>
                <c:pt idx="41">
                  <c:v>-3.999999999996362E-2</c:v>
                </c:pt>
                <c:pt idx="42">
                  <c:v>-5.999999999994543E-2</c:v>
                </c:pt>
                <c:pt idx="43">
                  <c:v>-8.100000000001728E-2</c:v>
                </c:pt>
                <c:pt idx="44">
                  <c:v>9.6000000000003638E-2</c:v>
                </c:pt>
                <c:pt idx="45">
                  <c:v>8.1999999999993634E-2</c:v>
                </c:pt>
                <c:pt idx="46">
                  <c:v>5.6000000000040018E-2</c:v>
                </c:pt>
                <c:pt idx="47">
                  <c:v>3.7000000000034561E-2</c:v>
                </c:pt>
                <c:pt idx="48">
                  <c:v>8.7999999999965439E-2</c:v>
                </c:pt>
                <c:pt idx="49">
                  <c:v>6.7999999999983629E-2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F100-4D27-9A4C-D8D080F49A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554804256"/>
        <c:axId val="554804584"/>
      </c:lineChart>
      <c:catAx>
        <c:axId val="55480425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solidFill>
            <a:schemeClr val="bg1"/>
          </a:solidFill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accent1"/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554804584"/>
        <c:crosses val="autoZero"/>
        <c:auto val="1"/>
        <c:lblAlgn val="ctr"/>
        <c:lblOffset val="100"/>
        <c:noMultiLvlLbl val="0"/>
      </c:catAx>
      <c:valAx>
        <c:axId val="55480458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#,##0.000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554804256"/>
        <c:crosses val="autoZero"/>
        <c:crossBetween val="between"/>
      </c:valAx>
      <c:valAx>
        <c:axId val="900277080"/>
        <c:scaling>
          <c:orientation val="minMax"/>
        </c:scaling>
        <c:delete val="0"/>
        <c:axPos val="r"/>
        <c:numFmt formatCode="#,##0.0000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s-MX"/>
          </a:p>
        </c:txPr>
        <c:crossAx val="900276752"/>
        <c:crosses val="max"/>
        <c:crossBetween val="between"/>
      </c:valAx>
      <c:catAx>
        <c:axId val="900276752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900277080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s-MX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s-MX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5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image" Target="../media/image2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5.png"/><Relationship Id="rId18" Type="http://schemas.openxmlformats.org/officeDocument/2006/relationships/image" Target="../media/image20.png"/><Relationship Id="rId26" Type="http://schemas.openxmlformats.org/officeDocument/2006/relationships/image" Target="../media/image28.png"/><Relationship Id="rId39" Type="http://schemas.openxmlformats.org/officeDocument/2006/relationships/image" Target="../media/image41.png"/><Relationship Id="rId21" Type="http://schemas.openxmlformats.org/officeDocument/2006/relationships/image" Target="../media/image23.png"/><Relationship Id="rId34" Type="http://schemas.openxmlformats.org/officeDocument/2006/relationships/image" Target="../media/image36.png"/><Relationship Id="rId42" Type="http://schemas.openxmlformats.org/officeDocument/2006/relationships/image" Target="../media/image44.png"/><Relationship Id="rId47" Type="http://schemas.openxmlformats.org/officeDocument/2006/relationships/image" Target="../media/image49.png"/><Relationship Id="rId50" Type="http://schemas.openxmlformats.org/officeDocument/2006/relationships/image" Target="../media/image52.png"/><Relationship Id="rId7" Type="http://schemas.openxmlformats.org/officeDocument/2006/relationships/image" Target="../media/image9.png"/><Relationship Id="rId2" Type="http://schemas.openxmlformats.org/officeDocument/2006/relationships/image" Target="../media/image4.png"/><Relationship Id="rId16" Type="http://schemas.openxmlformats.org/officeDocument/2006/relationships/image" Target="../media/image18.png"/><Relationship Id="rId29" Type="http://schemas.openxmlformats.org/officeDocument/2006/relationships/image" Target="../media/image31.png"/><Relationship Id="rId11" Type="http://schemas.openxmlformats.org/officeDocument/2006/relationships/image" Target="../media/image13.png"/><Relationship Id="rId24" Type="http://schemas.openxmlformats.org/officeDocument/2006/relationships/image" Target="../media/image26.png"/><Relationship Id="rId32" Type="http://schemas.openxmlformats.org/officeDocument/2006/relationships/image" Target="../media/image34.png"/><Relationship Id="rId37" Type="http://schemas.openxmlformats.org/officeDocument/2006/relationships/image" Target="../media/image39.png"/><Relationship Id="rId40" Type="http://schemas.openxmlformats.org/officeDocument/2006/relationships/image" Target="../media/image42.png"/><Relationship Id="rId45" Type="http://schemas.openxmlformats.org/officeDocument/2006/relationships/image" Target="../media/image47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23" Type="http://schemas.openxmlformats.org/officeDocument/2006/relationships/image" Target="../media/image25.png"/><Relationship Id="rId28" Type="http://schemas.openxmlformats.org/officeDocument/2006/relationships/image" Target="../media/image30.png"/><Relationship Id="rId36" Type="http://schemas.openxmlformats.org/officeDocument/2006/relationships/image" Target="../media/image38.png"/><Relationship Id="rId49" Type="http://schemas.openxmlformats.org/officeDocument/2006/relationships/image" Target="../media/image51.png"/><Relationship Id="rId10" Type="http://schemas.openxmlformats.org/officeDocument/2006/relationships/image" Target="../media/image12.png"/><Relationship Id="rId19" Type="http://schemas.openxmlformats.org/officeDocument/2006/relationships/image" Target="../media/image21.png"/><Relationship Id="rId31" Type="http://schemas.openxmlformats.org/officeDocument/2006/relationships/image" Target="../media/image33.png"/><Relationship Id="rId44" Type="http://schemas.openxmlformats.org/officeDocument/2006/relationships/image" Target="../media/image46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6.png"/><Relationship Id="rId22" Type="http://schemas.openxmlformats.org/officeDocument/2006/relationships/image" Target="../media/image24.png"/><Relationship Id="rId27" Type="http://schemas.openxmlformats.org/officeDocument/2006/relationships/image" Target="../media/image29.png"/><Relationship Id="rId30" Type="http://schemas.openxmlformats.org/officeDocument/2006/relationships/image" Target="../media/image32.png"/><Relationship Id="rId35" Type="http://schemas.openxmlformats.org/officeDocument/2006/relationships/image" Target="../media/image37.png"/><Relationship Id="rId43" Type="http://schemas.openxmlformats.org/officeDocument/2006/relationships/image" Target="../media/image45.png"/><Relationship Id="rId48" Type="http://schemas.openxmlformats.org/officeDocument/2006/relationships/image" Target="../media/image50.png"/><Relationship Id="rId8" Type="http://schemas.openxmlformats.org/officeDocument/2006/relationships/image" Target="../media/image10.png"/><Relationship Id="rId3" Type="http://schemas.openxmlformats.org/officeDocument/2006/relationships/image" Target="../media/image5.png"/><Relationship Id="rId12" Type="http://schemas.openxmlformats.org/officeDocument/2006/relationships/image" Target="../media/image14.png"/><Relationship Id="rId17" Type="http://schemas.openxmlformats.org/officeDocument/2006/relationships/image" Target="../media/image19.png"/><Relationship Id="rId25" Type="http://schemas.openxmlformats.org/officeDocument/2006/relationships/image" Target="../media/image27.png"/><Relationship Id="rId33" Type="http://schemas.openxmlformats.org/officeDocument/2006/relationships/image" Target="../media/image35.png"/><Relationship Id="rId38" Type="http://schemas.openxmlformats.org/officeDocument/2006/relationships/image" Target="../media/image40.png"/><Relationship Id="rId46" Type="http://schemas.openxmlformats.org/officeDocument/2006/relationships/image" Target="../media/image48.png"/><Relationship Id="rId20" Type="http://schemas.openxmlformats.org/officeDocument/2006/relationships/image" Target="../media/image22.png"/><Relationship Id="rId41" Type="http://schemas.openxmlformats.org/officeDocument/2006/relationships/image" Target="../media/image43.png"/><Relationship Id="rId1" Type="http://schemas.openxmlformats.org/officeDocument/2006/relationships/image" Target="../media/image3.png"/><Relationship Id="rId6" Type="http://schemas.openxmlformats.org/officeDocument/2006/relationships/image" Target="../media/image8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5.jpeg"/><Relationship Id="rId2" Type="http://schemas.openxmlformats.org/officeDocument/2006/relationships/image" Target="../media/image54.png"/><Relationship Id="rId1" Type="http://schemas.openxmlformats.org/officeDocument/2006/relationships/image" Target="../media/image53.png"/><Relationship Id="rId4" Type="http://schemas.openxmlformats.org/officeDocument/2006/relationships/image" Target="../media/image56.jpe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59.jpeg"/><Relationship Id="rId2" Type="http://schemas.openxmlformats.org/officeDocument/2006/relationships/image" Target="../media/image58.png"/><Relationship Id="rId1" Type="http://schemas.openxmlformats.org/officeDocument/2006/relationships/image" Target="../media/image57.png"/><Relationship Id="rId4" Type="http://schemas.openxmlformats.org/officeDocument/2006/relationships/image" Target="../media/image60.jpe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jpe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4" Type="http://schemas.openxmlformats.org/officeDocument/2006/relationships/image" Target="../media/image64.jpe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62.png"/><Relationship Id="rId1" Type="http://schemas.openxmlformats.org/officeDocument/2006/relationships/image" Target="../media/image6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6000</xdr:colOff>
      <xdr:row>4</xdr:row>
      <xdr:rowOff>1919</xdr:rowOff>
    </xdr:from>
    <xdr:to>
      <xdr:col>27</xdr:col>
      <xdr:colOff>102958</xdr:colOff>
      <xdr:row>33</xdr:row>
      <xdr:rowOff>152244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38439D37-4E18-4105-9BDB-DBF4FBC6823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11</xdr:col>
      <xdr:colOff>33111</xdr:colOff>
      <xdr:row>40</xdr:row>
      <xdr:rowOff>2945</xdr:rowOff>
    </xdr:from>
    <xdr:to>
      <xdr:col>27</xdr:col>
      <xdr:colOff>147410</xdr:colOff>
      <xdr:row>70</xdr:row>
      <xdr:rowOff>187096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98BA629C-D077-47BF-8F7C-31B5B45B885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29</xdr:col>
      <xdr:colOff>71211</xdr:colOff>
      <xdr:row>4</xdr:row>
      <xdr:rowOff>325212</xdr:rowOff>
    </xdr:from>
    <xdr:to>
      <xdr:col>43</xdr:col>
      <xdr:colOff>512536</xdr:colOff>
      <xdr:row>31</xdr:row>
      <xdr:rowOff>191029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08D4C62-E9D8-409C-BCBC-A40995739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393854" y="1232355"/>
          <a:ext cx="8943975" cy="60738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834572</xdr:colOff>
      <xdr:row>74</xdr:row>
      <xdr:rowOff>93889</xdr:rowOff>
    </xdr:from>
    <xdr:to>
      <xdr:col>27</xdr:col>
      <xdr:colOff>56357</xdr:colOff>
      <xdr:row>103</xdr:row>
      <xdr:rowOff>90715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A94BEC-71C9-4E7C-8A29-52278EEBF4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49429" y="16077746"/>
          <a:ext cx="10669928" cy="58206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13</xdr:col>
      <xdr:colOff>46037</xdr:colOff>
      <xdr:row>5</xdr:row>
      <xdr:rowOff>85724</xdr:rowOff>
    </xdr:from>
    <xdr:to>
      <xdr:col>33</xdr:col>
      <xdr:colOff>277812</xdr:colOff>
      <xdr:row>53</xdr:row>
      <xdr:rowOff>22225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6BEA3A1-2701-4D95-97EE-82896777D4E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9525</xdr:colOff>
      <xdr:row>8</xdr:row>
      <xdr:rowOff>190237</xdr:rowOff>
    </xdr:from>
    <xdr:to>
      <xdr:col>11</xdr:col>
      <xdr:colOff>187324</xdr:colOff>
      <xdr:row>29</xdr:row>
      <xdr:rowOff>52989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20FFF9-0549-420F-8338-564CB15225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28725" y="1904737"/>
          <a:ext cx="5524500" cy="3856902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35</xdr:row>
      <xdr:rowOff>51135</xdr:rowOff>
    </xdr:from>
    <xdr:to>
      <xdr:col>11</xdr:col>
      <xdr:colOff>168274</xdr:colOff>
      <xdr:row>55</xdr:row>
      <xdr:rowOff>91088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8349C92-37D7-44E8-8CD0-C4FF1624B2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28725" y="7099635"/>
          <a:ext cx="5505450" cy="3843603"/>
        </a:xfrm>
        <a:prstGeom prst="rect">
          <a:avLst/>
        </a:prstGeom>
      </xdr:spPr>
    </xdr:pic>
    <xdr:clientData/>
  </xdr:twoCellAnchor>
  <xdr:twoCellAnchor editAs="oneCell">
    <xdr:from>
      <xdr:col>3</xdr:col>
      <xdr:colOff>1</xdr:colOff>
      <xdr:row>61</xdr:row>
      <xdr:rowOff>44310</xdr:rowOff>
    </xdr:from>
    <xdr:to>
      <xdr:col>11</xdr:col>
      <xdr:colOff>73024</xdr:colOff>
      <xdr:row>81</xdr:row>
      <xdr:rowOff>18063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333D72D-32CC-424C-805F-85565212E6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1" y="12236310"/>
          <a:ext cx="5419724" cy="3783753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87</xdr:row>
      <xdr:rowOff>114299</xdr:rowOff>
    </xdr:from>
    <xdr:to>
      <xdr:col>11</xdr:col>
      <xdr:colOff>41460</xdr:colOff>
      <xdr:row>107</xdr:row>
      <xdr:rowOff>57150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E3EF1ED-F1F4-474F-80D5-73F6E286C9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38250" y="17449799"/>
          <a:ext cx="5375461" cy="3752851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114</xdr:row>
      <xdr:rowOff>9525</xdr:rowOff>
    </xdr:from>
    <xdr:to>
      <xdr:col>11</xdr:col>
      <xdr:colOff>129668</xdr:colOff>
      <xdr:row>134</xdr:row>
      <xdr:rowOff>15875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D89A7D7-EABE-45B1-A4B5-A74A5B8D46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38250" y="22679025"/>
          <a:ext cx="5457319" cy="3810000"/>
        </a:xfrm>
        <a:prstGeom prst="rect">
          <a:avLst/>
        </a:prstGeom>
      </xdr:spPr>
    </xdr:pic>
    <xdr:clientData/>
  </xdr:twoCellAnchor>
  <xdr:twoCellAnchor editAs="oneCell">
    <xdr:from>
      <xdr:col>3</xdr:col>
      <xdr:colOff>28576</xdr:colOff>
      <xdr:row>140</xdr:row>
      <xdr:rowOff>80063</xdr:rowOff>
    </xdr:from>
    <xdr:to>
      <xdr:col>11</xdr:col>
      <xdr:colOff>377825</xdr:colOff>
      <xdr:row>161</xdr:row>
      <xdr:rowOff>56163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E717BC4-9514-4C62-B168-41B3D9F8D5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47776" y="27893063"/>
          <a:ext cx="5695950" cy="397660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167</xdr:row>
      <xdr:rowOff>152400</xdr:rowOff>
    </xdr:from>
    <xdr:to>
      <xdr:col>11</xdr:col>
      <xdr:colOff>397127</xdr:colOff>
      <xdr:row>188</xdr:row>
      <xdr:rowOff>168275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80E766F5-1F92-40EA-B8B5-EE3937885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19200" y="33299400"/>
          <a:ext cx="5743828" cy="40100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195</xdr:row>
      <xdr:rowOff>103965</xdr:rowOff>
    </xdr:from>
    <xdr:to>
      <xdr:col>11</xdr:col>
      <xdr:colOff>419099</xdr:colOff>
      <xdr:row>216</xdr:row>
      <xdr:rowOff>113313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82EB1B92-AB5B-4E42-BF35-089B5947D5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47775" y="38584965"/>
          <a:ext cx="5743575" cy="4009848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223</xdr:row>
      <xdr:rowOff>66675</xdr:rowOff>
    </xdr:from>
    <xdr:to>
      <xdr:col>11</xdr:col>
      <xdr:colOff>363365</xdr:colOff>
      <xdr:row>244</xdr:row>
      <xdr:rowOff>37113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C8F6485-503D-49C4-8427-5437D9F0A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47775" y="43881675"/>
          <a:ext cx="5687841" cy="3970938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250</xdr:row>
      <xdr:rowOff>95250</xdr:rowOff>
    </xdr:from>
    <xdr:to>
      <xdr:col>11</xdr:col>
      <xdr:colOff>491217</xdr:colOff>
      <xdr:row>271</xdr:row>
      <xdr:rowOff>170463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6E91D588-C4F9-4D27-945C-897C8BC11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19200" y="49244250"/>
          <a:ext cx="5837918" cy="4075713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</xdr:row>
      <xdr:rowOff>160793</xdr:rowOff>
    </xdr:from>
    <xdr:to>
      <xdr:col>23</xdr:col>
      <xdr:colOff>190500</xdr:colOff>
      <xdr:row>29</xdr:row>
      <xdr:rowOff>33670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B3E2CC7-5368-4105-AE2A-EBA594B909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401050" y="1875293"/>
          <a:ext cx="5543550" cy="3870202"/>
        </a:xfrm>
        <a:prstGeom prst="rect">
          <a:avLst/>
        </a:prstGeom>
      </xdr:spPr>
    </xdr:pic>
    <xdr:clientData/>
  </xdr:twoCellAnchor>
  <xdr:twoCellAnchor editAs="oneCell">
    <xdr:from>
      <xdr:col>14</xdr:col>
      <xdr:colOff>597752</xdr:colOff>
      <xdr:row>34</xdr:row>
      <xdr:rowOff>142875</xdr:rowOff>
    </xdr:from>
    <xdr:to>
      <xdr:col>23</xdr:col>
      <xdr:colOff>131937</xdr:colOff>
      <xdr:row>54</xdr:row>
      <xdr:rowOff>170463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5F8D79D-BFEF-4366-AE4D-5A01C1C6B2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389202" y="7143750"/>
          <a:ext cx="5496835" cy="3837588"/>
        </a:xfrm>
        <a:prstGeom prst="rect">
          <a:avLst/>
        </a:prstGeom>
      </xdr:spPr>
    </xdr:pic>
    <xdr:clientData/>
  </xdr:twoCellAnchor>
  <xdr:twoCellAnchor editAs="oneCell">
    <xdr:from>
      <xdr:col>15</xdr:col>
      <xdr:colOff>28575</xdr:colOff>
      <xdr:row>61</xdr:row>
      <xdr:rowOff>9525</xdr:rowOff>
    </xdr:from>
    <xdr:to>
      <xdr:col>23</xdr:col>
      <xdr:colOff>185912</xdr:colOff>
      <xdr:row>81</xdr:row>
      <xdr:rowOff>42141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0EE7DA5A-86C4-4A6C-81C1-397ACAEBA3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429625" y="12344400"/>
          <a:ext cx="5504037" cy="3842616"/>
        </a:xfrm>
        <a:prstGeom prst="rect">
          <a:avLst/>
        </a:prstGeom>
      </xdr:spPr>
    </xdr:pic>
    <xdr:clientData/>
  </xdr:twoCellAnchor>
  <xdr:twoCellAnchor editAs="oneCell">
    <xdr:from>
      <xdr:col>15</xdr:col>
      <xdr:colOff>34487</xdr:colOff>
      <xdr:row>87</xdr:row>
      <xdr:rowOff>57150</xdr:rowOff>
    </xdr:from>
    <xdr:to>
      <xdr:col>23</xdr:col>
      <xdr:colOff>150986</xdr:colOff>
      <xdr:row>107</xdr:row>
      <xdr:rowOff>72038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26FD89D-B25B-457F-B4D9-1607DFF66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435537" y="17535525"/>
          <a:ext cx="5469549" cy="3818538"/>
        </a:xfrm>
        <a:prstGeom prst="rect">
          <a:avLst/>
        </a:prstGeom>
      </xdr:spPr>
    </xdr:pic>
    <xdr:clientData/>
  </xdr:twoCellAnchor>
  <xdr:twoCellAnchor editAs="oneCell">
    <xdr:from>
      <xdr:col>15</xdr:col>
      <xdr:colOff>34234</xdr:colOff>
      <xdr:row>113</xdr:row>
      <xdr:rowOff>171450</xdr:rowOff>
    </xdr:from>
    <xdr:to>
      <xdr:col>23</xdr:col>
      <xdr:colOff>246237</xdr:colOff>
      <xdr:row>134</xdr:row>
      <xdr:rowOff>56164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C61A000-F748-4043-9DC9-D15E87F779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435284" y="22602825"/>
          <a:ext cx="5565053" cy="3885214"/>
        </a:xfrm>
        <a:prstGeom prst="rect">
          <a:avLst/>
        </a:prstGeom>
      </xdr:spPr>
    </xdr:pic>
    <xdr:clientData/>
  </xdr:twoCellAnchor>
  <xdr:twoCellAnchor editAs="oneCell">
    <xdr:from>
      <xdr:col>15</xdr:col>
      <xdr:colOff>46084</xdr:colOff>
      <xdr:row>167</xdr:row>
      <xdr:rowOff>104775</xdr:rowOff>
    </xdr:from>
    <xdr:to>
      <xdr:col>23</xdr:col>
      <xdr:colOff>495299</xdr:colOff>
      <xdr:row>188</xdr:row>
      <xdr:rowOff>155097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DB2F50A4-2377-46CE-B313-AADF35A870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447134" y="33204150"/>
          <a:ext cx="5802265" cy="4050822"/>
        </a:xfrm>
        <a:prstGeom prst="rect">
          <a:avLst/>
        </a:prstGeom>
      </xdr:spPr>
    </xdr:pic>
    <xdr:clientData/>
  </xdr:twoCellAnchor>
  <xdr:twoCellAnchor editAs="oneCell">
    <xdr:from>
      <xdr:col>15</xdr:col>
      <xdr:colOff>28575</xdr:colOff>
      <xdr:row>140</xdr:row>
      <xdr:rowOff>44927</xdr:rowOff>
    </xdr:from>
    <xdr:to>
      <xdr:col>23</xdr:col>
      <xdr:colOff>414512</xdr:colOff>
      <xdr:row>161</xdr:row>
      <xdr:rowOff>52989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BD70970-5131-4BEB-B72B-1FCBE096DC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8429625" y="27810302"/>
          <a:ext cx="5732637" cy="4002212"/>
        </a:xfrm>
        <a:prstGeom prst="rect">
          <a:avLst/>
        </a:prstGeom>
      </xdr:spPr>
    </xdr:pic>
    <xdr:clientData/>
  </xdr:twoCellAnchor>
  <xdr:twoCellAnchor editAs="oneCell">
    <xdr:from>
      <xdr:col>15</xdr:col>
      <xdr:colOff>66675</xdr:colOff>
      <xdr:row>194</xdr:row>
      <xdr:rowOff>180075</xdr:rowOff>
    </xdr:from>
    <xdr:to>
      <xdr:col>23</xdr:col>
      <xdr:colOff>395463</xdr:colOff>
      <xdr:row>215</xdr:row>
      <xdr:rowOff>148239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6207A5E7-FFAE-47A4-939E-AEEA76C661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467725" y="38613450"/>
          <a:ext cx="5675488" cy="3962314"/>
        </a:xfrm>
        <a:prstGeom prst="rect">
          <a:avLst/>
        </a:prstGeom>
      </xdr:spPr>
    </xdr:pic>
    <xdr:clientData/>
  </xdr:twoCellAnchor>
  <xdr:twoCellAnchor editAs="oneCell">
    <xdr:from>
      <xdr:col>15</xdr:col>
      <xdr:colOff>41966</xdr:colOff>
      <xdr:row>223</xdr:row>
      <xdr:rowOff>28575</xdr:rowOff>
    </xdr:from>
    <xdr:to>
      <xdr:col>23</xdr:col>
      <xdr:colOff>417687</xdr:colOff>
      <xdr:row>244</xdr:row>
      <xdr:rowOff>33938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A8B7A9A8-6142-43EE-8C24-DACD4FE8D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443016" y="43986450"/>
          <a:ext cx="5728771" cy="3999513"/>
        </a:xfrm>
        <a:prstGeom prst="rect">
          <a:avLst/>
        </a:prstGeom>
      </xdr:spPr>
    </xdr:pic>
    <xdr:clientData/>
  </xdr:twoCellAnchor>
  <xdr:twoCellAnchor editAs="oneCell">
    <xdr:from>
      <xdr:col>15</xdr:col>
      <xdr:colOff>74406</xdr:colOff>
      <xdr:row>250</xdr:row>
      <xdr:rowOff>95250</xdr:rowOff>
    </xdr:from>
    <xdr:to>
      <xdr:col>23</xdr:col>
      <xdr:colOff>531988</xdr:colOff>
      <xdr:row>271</xdr:row>
      <xdr:rowOff>151414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0320BB98-CE37-4081-9B35-BFFC6B3136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75456" y="49387125"/>
          <a:ext cx="5810632" cy="4056664"/>
        </a:xfrm>
        <a:prstGeom prst="rect">
          <a:avLst/>
        </a:prstGeom>
      </xdr:spPr>
    </xdr:pic>
    <xdr:clientData/>
  </xdr:twoCellAnchor>
  <xdr:twoCellAnchor editAs="oneCell">
    <xdr:from>
      <xdr:col>27</xdr:col>
      <xdr:colOff>15943</xdr:colOff>
      <xdr:row>9</xdr:row>
      <xdr:rowOff>19049</xdr:rowOff>
    </xdr:from>
    <xdr:to>
      <xdr:col>35</xdr:col>
      <xdr:colOff>130174</xdr:colOff>
      <xdr:row>29</xdr:row>
      <xdr:rowOff>21571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D20D69DD-4901-49D7-8B81-9E337A9CC9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5598843" y="2066924"/>
          <a:ext cx="5460931" cy="3812522"/>
        </a:xfrm>
        <a:prstGeom prst="rect">
          <a:avLst/>
        </a:prstGeom>
      </xdr:spPr>
    </xdr:pic>
    <xdr:clientData/>
  </xdr:twoCellAnchor>
  <xdr:twoCellAnchor editAs="oneCell">
    <xdr:from>
      <xdr:col>26</xdr:col>
      <xdr:colOff>571500</xdr:colOff>
      <xdr:row>34</xdr:row>
      <xdr:rowOff>118444</xdr:rowOff>
    </xdr:from>
    <xdr:to>
      <xdr:col>35</xdr:col>
      <xdr:colOff>133350</xdr:colOff>
      <xdr:row>54</xdr:row>
      <xdr:rowOff>168521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69D05B4-DBC9-4297-8995-86D2B2D0EA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5544800" y="7119319"/>
          <a:ext cx="5524500" cy="3856902"/>
        </a:xfrm>
        <a:prstGeom prst="rect">
          <a:avLst/>
        </a:prstGeom>
      </xdr:spPr>
    </xdr:pic>
    <xdr:clientData/>
  </xdr:twoCellAnchor>
  <xdr:twoCellAnchor editAs="oneCell">
    <xdr:from>
      <xdr:col>27</xdr:col>
      <xdr:colOff>43736</xdr:colOff>
      <xdr:row>60</xdr:row>
      <xdr:rowOff>133349</xdr:rowOff>
    </xdr:from>
    <xdr:to>
      <xdr:col>35</xdr:col>
      <xdr:colOff>282575</xdr:colOff>
      <xdr:row>81</xdr:row>
      <xdr:rowOff>35540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32843D73-79ED-45FA-A072-EBA2DF7F02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5626636" y="12277724"/>
          <a:ext cx="5585539" cy="3899516"/>
        </a:xfrm>
        <a:prstGeom prst="rect">
          <a:avLst/>
        </a:prstGeom>
      </xdr:spPr>
    </xdr:pic>
    <xdr:clientData/>
  </xdr:twoCellAnchor>
  <xdr:twoCellAnchor editAs="oneCell">
    <xdr:from>
      <xdr:col>27</xdr:col>
      <xdr:colOff>28575</xdr:colOff>
      <xdr:row>87</xdr:row>
      <xdr:rowOff>899</xdr:rowOff>
    </xdr:from>
    <xdr:to>
      <xdr:col>35</xdr:col>
      <xdr:colOff>300213</xdr:colOff>
      <xdr:row>107</xdr:row>
      <xdr:rowOff>113313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A2527A8-1A0F-4906-914D-45C3EC7AD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5611475" y="17479274"/>
          <a:ext cx="5618338" cy="3922414"/>
        </a:xfrm>
        <a:prstGeom prst="rect">
          <a:avLst/>
        </a:prstGeom>
      </xdr:spPr>
    </xdr:pic>
    <xdr:clientData/>
  </xdr:twoCellAnchor>
  <xdr:twoCellAnchor editAs="oneCell">
    <xdr:from>
      <xdr:col>27</xdr:col>
      <xdr:colOff>58690</xdr:colOff>
      <xdr:row>113</xdr:row>
      <xdr:rowOff>152399</xdr:rowOff>
    </xdr:from>
    <xdr:to>
      <xdr:col>35</xdr:col>
      <xdr:colOff>284337</xdr:colOff>
      <xdr:row>134</xdr:row>
      <xdr:rowOff>52988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999648B5-89D0-4CFD-9CE0-682A9760D1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5641590" y="22583774"/>
          <a:ext cx="5578697" cy="3894739"/>
        </a:xfrm>
        <a:prstGeom prst="rect">
          <a:avLst/>
        </a:prstGeom>
      </xdr:spPr>
    </xdr:pic>
    <xdr:clientData/>
  </xdr:twoCellAnchor>
  <xdr:twoCellAnchor editAs="oneCell">
    <xdr:from>
      <xdr:col>27</xdr:col>
      <xdr:colOff>17762</xdr:colOff>
      <xdr:row>139</xdr:row>
      <xdr:rowOff>180975</xdr:rowOff>
    </xdr:from>
    <xdr:to>
      <xdr:col>35</xdr:col>
      <xdr:colOff>514350</xdr:colOff>
      <xdr:row>161</xdr:row>
      <xdr:rowOff>73871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F972B4E8-2D60-4DB9-9F3E-93981C5F8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5600662" y="27755850"/>
          <a:ext cx="5849638" cy="4083896"/>
        </a:xfrm>
        <a:prstGeom prst="rect">
          <a:avLst/>
        </a:prstGeom>
      </xdr:spPr>
    </xdr:pic>
    <xdr:clientData/>
  </xdr:twoCellAnchor>
  <xdr:twoCellAnchor editAs="oneCell">
    <xdr:from>
      <xdr:col>27</xdr:col>
      <xdr:colOff>19555</xdr:colOff>
      <xdr:row>167</xdr:row>
      <xdr:rowOff>57149</xdr:rowOff>
    </xdr:from>
    <xdr:to>
      <xdr:col>35</xdr:col>
      <xdr:colOff>530225</xdr:colOff>
      <xdr:row>188</xdr:row>
      <xdr:rowOff>149117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DAE05911-E520-4ED8-BAD0-04707ACA50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5602455" y="33156524"/>
          <a:ext cx="5857370" cy="4089293"/>
        </a:xfrm>
        <a:prstGeom prst="rect">
          <a:avLst/>
        </a:prstGeom>
      </xdr:spPr>
    </xdr:pic>
    <xdr:clientData/>
  </xdr:twoCellAnchor>
  <xdr:twoCellAnchor editAs="oneCell">
    <xdr:from>
      <xdr:col>27</xdr:col>
      <xdr:colOff>23422</xdr:colOff>
      <xdr:row>194</xdr:row>
      <xdr:rowOff>133349</xdr:rowOff>
    </xdr:from>
    <xdr:to>
      <xdr:col>35</xdr:col>
      <xdr:colOff>457200</xdr:colOff>
      <xdr:row>215</xdr:row>
      <xdr:rowOff>172894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979C53CA-AB54-46BE-A64B-651739DE0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5606322" y="38566724"/>
          <a:ext cx="5786828" cy="4040045"/>
        </a:xfrm>
        <a:prstGeom prst="rect">
          <a:avLst/>
        </a:prstGeom>
      </xdr:spPr>
    </xdr:pic>
    <xdr:clientData/>
  </xdr:twoCellAnchor>
  <xdr:twoCellAnchor editAs="oneCell">
    <xdr:from>
      <xdr:col>26</xdr:col>
      <xdr:colOff>609072</xdr:colOff>
      <xdr:row>223</xdr:row>
      <xdr:rowOff>0</xdr:rowOff>
    </xdr:from>
    <xdr:to>
      <xdr:col>35</xdr:col>
      <xdr:colOff>400050</xdr:colOff>
      <xdr:row>244</xdr:row>
      <xdr:rowOff>16366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9FC9CA4B-89BF-4B0E-8FD0-9C71828C16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15582372" y="43957875"/>
          <a:ext cx="5753628" cy="4016866"/>
        </a:xfrm>
        <a:prstGeom prst="rect">
          <a:avLst/>
        </a:prstGeom>
      </xdr:spPr>
    </xdr:pic>
    <xdr:clientData/>
  </xdr:twoCellAnchor>
  <xdr:twoCellAnchor editAs="oneCell">
    <xdr:from>
      <xdr:col>27</xdr:col>
      <xdr:colOff>54321</xdr:colOff>
      <xdr:row>250</xdr:row>
      <xdr:rowOff>76199</xdr:rowOff>
    </xdr:from>
    <xdr:to>
      <xdr:col>35</xdr:col>
      <xdr:colOff>568325</xdr:colOff>
      <xdr:row>271</xdr:row>
      <xdr:rowOff>167320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602E7DF2-6C56-4846-8E56-B09E90609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15637221" y="49368074"/>
          <a:ext cx="5860704" cy="4091621"/>
        </a:xfrm>
        <a:prstGeom prst="rect">
          <a:avLst/>
        </a:prstGeom>
      </xdr:spPr>
    </xdr:pic>
    <xdr:clientData/>
  </xdr:twoCellAnchor>
  <xdr:twoCellAnchor editAs="oneCell">
    <xdr:from>
      <xdr:col>39</xdr:col>
      <xdr:colOff>50939</xdr:colOff>
      <xdr:row>9</xdr:row>
      <xdr:rowOff>47625</xdr:rowOff>
    </xdr:from>
    <xdr:to>
      <xdr:col>47</xdr:col>
      <xdr:colOff>92075</xdr:colOff>
      <xdr:row>28</xdr:row>
      <xdr:rowOff>189616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750F0B50-7E4B-4A87-9EC0-20A34BDFF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23425289" y="2095500"/>
          <a:ext cx="5387836" cy="3761491"/>
        </a:xfrm>
        <a:prstGeom prst="rect">
          <a:avLst/>
        </a:prstGeom>
      </xdr:spPr>
    </xdr:pic>
    <xdr:clientData/>
  </xdr:twoCellAnchor>
  <xdr:twoCellAnchor editAs="oneCell">
    <xdr:from>
      <xdr:col>39</xdr:col>
      <xdr:colOff>18521</xdr:colOff>
      <xdr:row>34</xdr:row>
      <xdr:rowOff>85724</xdr:rowOff>
    </xdr:from>
    <xdr:to>
      <xdr:col>47</xdr:col>
      <xdr:colOff>225425</xdr:colOff>
      <xdr:row>54</xdr:row>
      <xdr:rowOff>152945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320A048-E71F-4768-B096-43D90911E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23392871" y="7086599"/>
          <a:ext cx="5553604" cy="3877221"/>
        </a:xfrm>
        <a:prstGeom prst="rect">
          <a:avLst/>
        </a:prstGeom>
      </xdr:spPr>
    </xdr:pic>
    <xdr:clientData/>
  </xdr:twoCellAnchor>
  <xdr:twoCellAnchor editAs="oneCell">
    <xdr:from>
      <xdr:col>39</xdr:col>
      <xdr:colOff>28574</xdr:colOff>
      <xdr:row>60</xdr:row>
      <xdr:rowOff>114300</xdr:rowOff>
    </xdr:from>
    <xdr:to>
      <xdr:col>47</xdr:col>
      <xdr:colOff>208137</xdr:colOff>
      <xdr:row>80</xdr:row>
      <xdr:rowOff>166866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2379F802-9249-4D17-8C29-AC75E3CDBD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23402924" y="12258675"/>
          <a:ext cx="5532613" cy="3862566"/>
        </a:xfrm>
        <a:prstGeom prst="rect">
          <a:avLst/>
        </a:prstGeom>
      </xdr:spPr>
    </xdr:pic>
    <xdr:clientData/>
  </xdr:twoCellAnchor>
  <xdr:twoCellAnchor editAs="oneCell">
    <xdr:from>
      <xdr:col>39</xdr:col>
      <xdr:colOff>60485</xdr:colOff>
      <xdr:row>86</xdr:row>
      <xdr:rowOff>142874</xdr:rowOff>
    </xdr:from>
    <xdr:to>
      <xdr:col>47</xdr:col>
      <xdr:colOff>128762</xdr:colOff>
      <xdr:row>106</xdr:row>
      <xdr:rowOff>113313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AC2CC6AC-FA86-4BE0-9B69-980DC60004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23434835" y="17430749"/>
          <a:ext cx="5414977" cy="3780439"/>
        </a:xfrm>
        <a:prstGeom prst="rect">
          <a:avLst/>
        </a:prstGeom>
      </xdr:spPr>
    </xdr:pic>
    <xdr:clientData/>
  </xdr:twoCellAnchor>
  <xdr:twoCellAnchor editAs="oneCell">
    <xdr:from>
      <xdr:col>39</xdr:col>
      <xdr:colOff>59956</xdr:colOff>
      <xdr:row>113</xdr:row>
      <xdr:rowOff>123825</xdr:rowOff>
    </xdr:from>
    <xdr:to>
      <xdr:col>47</xdr:col>
      <xdr:colOff>320675</xdr:colOff>
      <xdr:row>134</xdr:row>
      <xdr:rowOff>38117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9C7B5C13-FCFB-4E7A-A9A1-2C5E5DA6C8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3434306" y="22555200"/>
          <a:ext cx="5607419" cy="3914792"/>
        </a:xfrm>
        <a:prstGeom prst="rect">
          <a:avLst/>
        </a:prstGeom>
      </xdr:spPr>
    </xdr:pic>
    <xdr:clientData/>
  </xdr:twoCellAnchor>
  <xdr:twoCellAnchor editAs="oneCell">
    <xdr:from>
      <xdr:col>39</xdr:col>
      <xdr:colOff>58415</xdr:colOff>
      <xdr:row>139</xdr:row>
      <xdr:rowOff>161924</xdr:rowOff>
    </xdr:from>
    <xdr:to>
      <xdr:col>47</xdr:col>
      <xdr:colOff>514350</xdr:colOff>
      <xdr:row>161</xdr:row>
      <xdr:rowOff>35963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AA7240DE-562A-452D-B894-73C305095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23432765" y="27736799"/>
          <a:ext cx="5808985" cy="4055514"/>
        </a:xfrm>
        <a:prstGeom prst="rect">
          <a:avLst/>
        </a:prstGeom>
      </xdr:spPr>
    </xdr:pic>
    <xdr:clientData/>
  </xdr:twoCellAnchor>
  <xdr:twoCellAnchor editAs="oneCell">
    <xdr:from>
      <xdr:col>38</xdr:col>
      <xdr:colOff>600328</xdr:colOff>
      <xdr:row>167</xdr:row>
      <xdr:rowOff>66674</xdr:rowOff>
    </xdr:from>
    <xdr:to>
      <xdr:col>47</xdr:col>
      <xdr:colOff>533400</xdr:colOff>
      <xdr:row>188</xdr:row>
      <xdr:rowOff>188593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38E06DA8-34C3-4360-ABED-A2C939D0F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3365078" y="33166049"/>
          <a:ext cx="5895722" cy="4116069"/>
        </a:xfrm>
        <a:prstGeom prst="rect">
          <a:avLst/>
        </a:prstGeom>
      </xdr:spPr>
    </xdr:pic>
    <xdr:clientData/>
  </xdr:twoCellAnchor>
  <xdr:twoCellAnchor editAs="oneCell">
    <xdr:from>
      <xdr:col>39</xdr:col>
      <xdr:colOff>30116</xdr:colOff>
      <xdr:row>194</xdr:row>
      <xdr:rowOff>85724</xdr:rowOff>
    </xdr:from>
    <xdr:to>
      <xdr:col>47</xdr:col>
      <xdr:colOff>571499</xdr:colOff>
      <xdr:row>216</xdr:row>
      <xdr:rowOff>16243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5309C8FE-ABC0-42FA-8F10-954971F670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23404466" y="38519099"/>
          <a:ext cx="5894433" cy="4115169"/>
        </a:xfrm>
        <a:prstGeom prst="rect">
          <a:avLst/>
        </a:prstGeom>
      </xdr:spPr>
    </xdr:pic>
    <xdr:clientData/>
  </xdr:twoCellAnchor>
  <xdr:twoCellAnchor editAs="oneCell">
    <xdr:from>
      <xdr:col>39</xdr:col>
      <xdr:colOff>17004</xdr:colOff>
      <xdr:row>222</xdr:row>
      <xdr:rowOff>114300</xdr:rowOff>
    </xdr:from>
    <xdr:to>
      <xdr:col>47</xdr:col>
      <xdr:colOff>570088</xdr:colOff>
      <xdr:row>244</xdr:row>
      <xdr:rowOff>52988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55566BA-4551-42D2-9F42-D42B65A69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23391354" y="43881675"/>
          <a:ext cx="5906134" cy="4123338"/>
        </a:xfrm>
        <a:prstGeom prst="rect">
          <a:avLst/>
        </a:prstGeom>
      </xdr:spPr>
    </xdr:pic>
    <xdr:clientData/>
  </xdr:twoCellAnchor>
  <xdr:twoCellAnchor editAs="oneCell">
    <xdr:from>
      <xdr:col>38</xdr:col>
      <xdr:colOff>596279</xdr:colOff>
      <xdr:row>250</xdr:row>
      <xdr:rowOff>66674</xdr:rowOff>
    </xdr:from>
    <xdr:to>
      <xdr:col>47</xdr:col>
      <xdr:colOff>609395</xdr:colOff>
      <xdr:row>272</xdr:row>
      <xdr:rowOff>53975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046F2D99-6F9E-49D6-9349-A81F325E8E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23361029" y="49358549"/>
          <a:ext cx="5975766" cy="4171951"/>
        </a:xfrm>
        <a:prstGeom prst="rect">
          <a:avLst/>
        </a:prstGeom>
      </xdr:spPr>
    </xdr:pic>
    <xdr:clientData/>
  </xdr:twoCellAnchor>
  <xdr:twoCellAnchor editAs="oneCell">
    <xdr:from>
      <xdr:col>51</xdr:col>
      <xdr:colOff>22262</xdr:colOff>
      <xdr:row>9</xdr:row>
      <xdr:rowOff>0</xdr:rowOff>
    </xdr:from>
    <xdr:to>
      <xdr:col>59</xdr:col>
      <xdr:colOff>112886</xdr:colOff>
      <xdr:row>28</xdr:row>
      <xdr:rowOff>187325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96B64957-5087-4284-A63F-C347E86600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30578462" y="2047875"/>
          <a:ext cx="5443675" cy="3800475"/>
        </a:xfrm>
        <a:prstGeom prst="rect">
          <a:avLst/>
        </a:prstGeom>
      </xdr:spPr>
    </xdr:pic>
    <xdr:clientData/>
  </xdr:twoCellAnchor>
  <xdr:twoCellAnchor editAs="oneCell">
    <xdr:from>
      <xdr:col>51</xdr:col>
      <xdr:colOff>18314</xdr:colOff>
      <xdr:row>34</xdr:row>
      <xdr:rowOff>133350</xdr:rowOff>
    </xdr:from>
    <xdr:to>
      <xdr:col>59</xdr:col>
      <xdr:colOff>262190</xdr:colOff>
      <xdr:row>55</xdr:row>
      <xdr:rowOff>38100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33ED043A-D1FF-4E6B-840B-5D345F8B33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30574514" y="7134225"/>
          <a:ext cx="5593752" cy="3905250"/>
        </a:xfrm>
        <a:prstGeom prst="rect">
          <a:avLst/>
        </a:prstGeom>
      </xdr:spPr>
    </xdr:pic>
    <xdr:clientData/>
  </xdr:twoCellAnchor>
  <xdr:twoCellAnchor editAs="oneCell">
    <xdr:from>
      <xdr:col>51</xdr:col>
      <xdr:colOff>53009</xdr:colOff>
      <xdr:row>60</xdr:row>
      <xdr:rowOff>85724</xdr:rowOff>
    </xdr:from>
    <xdr:to>
      <xdr:col>59</xdr:col>
      <xdr:colOff>377824</xdr:colOff>
      <xdr:row>81</xdr:row>
      <xdr:rowOff>54290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C60ADFE0-F6D7-4383-9F34-114484A404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30609209" y="12230099"/>
          <a:ext cx="5671516" cy="3959541"/>
        </a:xfrm>
        <a:prstGeom prst="rect">
          <a:avLst/>
        </a:prstGeom>
      </xdr:spPr>
    </xdr:pic>
    <xdr:clientData/>
  </xdr:twoCellAnchor>
  <xdr:twoCellAnchor editAs="oneCell">
    <xdr:from>
      <xdr:col>51</xdr:col>
      <xdr:colOff>73854</xdr:colOff>
      <xdr:row>86</xdr:row>
      <xdr:rowOff>104775</xdr:rowOff>
    </xdr:from>
    <xdr:to>
      <xdr:col>59</xdr:col>
      <xdr:colOff>377824</xdr:colOff>
      <xdr:row>107</xdr:row>
      <xdr:rowOff>52438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6405A9FC-8933-49CC-B1CA-5609A786B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30630054" y="17392650"/>
          <a:ext cx="5650671" cy="3944988"/>
        </a:xfrm>
        <a:prstGeom prst="rect">
          <a:avLst/>
        </a:prstGeom>
      </xdr:spPr>
    </xdr:pic>
    <xdr:clientData/>
  </xdr:twoCellAnchor>
  <xdr:twoCellAnchor editAs="oneCell">
    <xdr:from>
      <xdr:col>51</xdr:col>
      <xdr:colOff>57909</xdr:colOff>
      <xdr:row>113</xdr:row>
      <xdr:rowOff>57149</xdr:rowOff>
    </xdr:from>
    <xdr:to>
      <xdr:col>59</xdr:col>
      <xdr:colOff>397288</xdr:colOff>
      <xdr:row>134</xdr:row>
      <xdr:rowOff>34924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99ED7506-0195-4C4F-AC56-0135894549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30614109" y="22488524"/>
          <a:ext cx="5689255" cy="3971925"/>
        </a:xfrm>
        <a:prstGeom prst="rect">
          <a:avLst/>
        </a:prstGeom>
      </xdr:spPr>
    </xdr:pic>
    <xdr:clientData/>
  </xdr:twoCellAnchor>
  <xdr:twoCellAnchor editAs="oneCell">
    <xdr:from>
      <xdr:col>51</xdr:col>
      <xdr:colOff>59497</xdr:colOff>
      <xdr:row>139</xdr:row>
      <xdr:rowOff>142875</xdr:rowOff>
    </xdr:from>
    <xdr:to>
      <xdr:col>59</xdr:col>
      <xdr:colOff>491204</xdr:colOff>
      <xdr:row>160</xdr:row>
      <xdr:rowOff>187325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1B47042-433E-4A1F-8C38-F8142B265E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30615697" y="27717750"/>
          <a:ext cx="5784758" cy="4038600"/>
        </a:xfrm>
        <a:prstGeom prst="rect">
          <a:avLst/>
        </a:prstGeom>
      </xdr:spPr>
    </xdr:pic>
    <xdr:clientData/>
  </xdr:twoCellAnchor>
  <xdr:twoCellAnchor editAs="oneCell">
    <xdr:from>
      <xdr:col>50</xdr:col>
      <xdr:colOff>590343</xdr:colOff>
      <xdr:row>167</xdr:row>
      <xdr:rowOff>57149</xdr:rowOff>
    </xdr:from>
    <xdr:to>
      <xdr:col>59</xdr:col>
      <xdr:colOff>548886</xdr:colOff>
      <xdr:row>189</xdr:row>
      <xdr:rowOff>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A0701589-C04D-4BE7-96B2-8A84EE17A7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30536943" y="33156524"/>
          <a:ext cx="5921193" cy="4133851"/>
        </a:xfrm>
        <a:prstGeom prst="rect">
          <a:avLst/>
        </a:prstGeom>
      </xdr:spPr>
    </xdr:pic>
    <xdr:clientData/>
  </xdr:twoCellAnchor>
  <xdr:twoCellAnchor editAs="oneCell">
    <xdr:from>
      <xdr:col>51</xdr:col>
      <xdr:colOff>16725</xdr:colOff>
      <xdr:row>194</xdr:row>
      <xdr:rowOff>57149</xdr:rowOff>
    </xdr:from>
    <xdr:to>
      <xdr:col>59</xdr:col>
      <xdr:colOff>552449</xdr:colOff>
      <xdr:row>215</xdr:row>
      <xdr:rowOff>167868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5B76580C-AE05-4605-826F-626290D0BA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30572925" y="38490524"/>
          <a:ext cx="5888775" cy="4111219"/>
        </a:xfrm>
        <a:prstGeom prst="rect">
          <a:avLst/>
        </a:prstGeom>
      </xdr:spPr>
    </xdr:pic>
    <xdr:clientData/>
  </xdr:twoCellAnchor>
  <xdr:twoCellAnchor editAs="oneCell">
    <xdr:from>
      <xdr:col>51</xdr:col>
      <xdr:colOff>32210</xdr:colOff>
      <xdr:row>222</xdr:row>
      <xdr:rowOff>76200</xdr:rowOff>
    </xdr:from>
    <xdr:to>
      <xdr:col>60</xdr:col>
      <xdr:colOff>92604</xdr:colOff>
      <xdr:row>244</xdr:row>
      <xdr:rowOff>92075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5C4FFB6-23C8-4DD4-92A8-10248E1DB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30588410" y="43843575"/>
          <a:ext cx="6016694" cy="4200525"/>
        </a:xfrm>
        <a:prstGeom prst="rect">
          <a:avLst/>
        </a:prstGeom>
      </xdr:spPr>
    </xdr:pic>
    <xdr:clientData/>
  </xdr:twoCellAnchor>
  <xdr:twoCellAnchor editAs="oneCell">
    <xdr:from>
      <xdr:col>51</xdr:col>
      <xdr:colOff>58186</xdr:colOff>
      <xdr:row>250</xdr:row>
      <xdr:rowOff>76199</xdr:rowOff>
    </xdr:from>
    <xdr:to>
      <xdr:col>60</xdr:col>
      <xdr:colOff>91294</xdr:colOff>
      <xdr:row>272</xdr:row>
      <xdr:rowOff>73024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E138D020-CF1E-43FC-83BD-EB5D6E796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30614386" y="49368074"/>
          <a:ext cx="5989408" cy="418147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476250</xdr:colOff>
      <xdr:row>7</xdr:row>
      <xdr:rowOff>85725</xdr:rowOff>
    </xdr:from>
    <xdr:to>
      <xdr:col>22</xdr:col>
      <xdr:colOff>95250</xdr:colOff>
      <xdr:row>45</xdr:row>
      <xdr:rowOff>155575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257CB9E-024E-4CA7-832E-21CC7921B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" y="1419225"/>
          <a:ext cx="13030200" cy="730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66994</xdr:colOff>
      <xdr:row>7</xdr:row>
      <xdr:rowOff>38101</xdr:rowOff>
    </xdr:from>
    <xdr:to>
      <xdr:col>40</xdr:col>
      <xdr:colOff>397884</xdr:colOff>
      <xdr:row>45</xdr:row>
      <xdr:rowOff>15876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B8F6573-AE83-43E0-8006-61ED5D04D1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697394" y="1371601"/>
          <a:ext cx="10078140" cy="7207250"/>
        </a:xfrm>
        <a:prstGeom prst="rect">
          <a:avLst/>
        </a:prstGeom>
      </xdr:spPr>
    </xdr:pic>
    <xdr:clientData/>
  </xdr:twoCellAnchor>
  <xdr:twoCellAnchor editAs="oneCell">
    <xdr:from>
      <xdr:col>27</xdr:col>
      <xdr:colOff>35185</xdr:colOff>
      <xdr:row>54</xdr:row>
      <xdr:rowOff>177800</xdr:rowOff>
    </xdr:from>
    <xdr:to>
      <xdr:col>37</xdr:col>
      <xdr:colOff>530225</xdr:colOff>
      <xdr:row>77</xdr:row>
      <xdr:rowOff>184150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5358FA8-CDDC-4D69-B52B-C165C33FAA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494385" y="10610850"/>
          <a:ext cx="6591040" cy="4387850"/>
        </a:xfrm>
        <a:prstGeom prst="rect">
          <a:avLst/>
        </a:prstGeom>
      </xdr:spPr>
    </xdr:pic>
    <xdr:clientData/>
  </xdr:twoCellAnchor>
  <xdr:twoCellAnchor editAs="oneCell">
    <xdr:from>
      <xdr:col>5</xdr:col>
      <xdr:colOff>435750</xdr:colOff>
      <xdr:row>54</xdr:row>
      <xdr:rowOff>162700</xdr:rowOff>
    </xdr:from>
    <xdr:to>
      <xdr:col>16</xdr:col>
      <xdr:colOff>434588</xdr:colOff>
      <xdr:row>78</xdr:row>
      <xdr:rowOff>60325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12A63A33-1B1E-4F2C-B3EB-35663CD08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83750" y="10595750"/>
          <a:ext cx="6704438" cy="44696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593725</xdr:colOff>
      <xdr:row>7</xdr:row>
      <xdr:rowOff>73025</xdr:rowOff>
    </xdr:from>
    <xdr:to>
      <xdr:col>22</xdr:col>
      <xdr:colOff>195224</xdr:colOff>
      <xdr:row>44</xdr:row>
      <xdr:rowOff>56271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238A0B5-4AD5-4854-BD9B-10D4FCEFFF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93725" y="1552575"/>
          <a:ext cx="13012699" cy="7031746"/>
        </a:xfrm>
        <a:prstGeom prst="rect">
          <a:avLst/>
        </a:prstGeom>
      </xdr:spPr>
    </xdr:pic>
    <xdr:clientData/>
  </xdr:twoCellAnchor>
  <xdr:twoCellAnchor editAs="oneCell">
    <xdr:from>
      <xdr:col>23</xdr:col>
      <xdr:colOff>520699</xdr:colOff>
      <xdr:row>7</xdr:row>
      <xdr:rowOff>58359</xdr:rowOff>
    </xdr:from>
    <xdr:to>
      <xdr:col>39</xdr:col>
      <xdr:colOff>296283</xdr:colOff>
      <xdr:row>43</xdr:row>
      <xdr:rowOff>20791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34D074C-E32D-4C90-BE4F-6CA94DF749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541499" y="1537909"/>
          <a:ext cx="9529184" cy="6820432"/>
        </a:xfrm>
        <a:prstGeom prst="rect">
          <a:avLst/>
        </a:prstGeom>
      </xdr:spPr>
    </xdr:pic>
    <xdr:clientData/>
  </xdr:twoCellAnchor>
  <xdr:twoCellAnchor editAs="oneCell">
    <xdr:from>
      <xdr:col>4</xdr:col>
      <xdr:colOff>161925</xdr:colOff>
      <xdr:row>53</xdr:row>
      <xdr:rowOff>149225</xdr:rowOff>
    </xdr:from>
    <xdr:to>
      <xdr:col>17</xdr:col>
      <xdr:colOff>9525</xdr:colOff>
      <xdr:row>80</xdr:row>
      <xdr:rowOff>187325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9A6561A-AACB-453C-ACA5-A98A570714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00325" y="10391775"/>
          <a:ext cx="7772400" cy="5181600"/>
        </a:xfrm>
        <a:prstGeom prst="rect">
          <a:avLst/>
        </a:prstGeom>
      </xdr:spPr>
    </xdr:pic>
    <xdr:clientData/>
  </xdr:twoCellAnchor>
  <xdr:twoCellAnchor editAs="oneCell">
    <xdr:from>
      <xdr:col>25</xdr:col>
      <xdr:colOff>454800</xdr:colOff>
      <xdr:row>52</xdr:row>
      <xdr:rowOff>102375</xdr:rowOff>
    </xdr:from>
    <xdr:to>
      <xdr:col>38</xdr:col>
      <xdr:colOff>302400</xdr:colOff>
      <xdr:row>79</xdr:row>
      <xdr:rowOff>140475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9F2C502-B629-41EB-80C2-6FE7C554AA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94800" y="10154425"/>
          <a:ext cx="7772400" cy="51816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7</xdr:row>
      <xdr:rowOff>120650</xdr:rowOff>
    </xdr:from>
    <xdr:to>
      <xdr:col>22</xdr:col>
      <xdr:colOff>226974</xdr:colOff>
      <xdr:row>44</xdr:row>
      <xdr:rowOff>103896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9D1CDBC-179D-40B6-846A-3E3216762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8650" y="1454150"/>
          <a:ext cx="13009524" cy="7028571"/>
        </a:xfrm>
        <a:prstGeom prst="rect">
          <a:avLst/>
        </a:prstGeom>
      </xdr:spPr>
    </xdr:pic>
    <xdr:clientData/>
  </xdr:twoCellAnchor>
  <xdr:twoCellAnchor editAs="oneCell">
    <xdr:from>
      <xdr:col>24</xdr:col>
      <xdr:colOff>347476</xdr:colOff>
      <xdr:row>8</xdr:row>
      <xdr:rowOff>149119</xdr:rowOff>
    </xdr:from>
    <xdr:to>
      <xdr:col>40</xdr:col>
      <xdr:colOff>99434</xdr:colOff>
      <xdr:row>44</xdr:row>
      <xdr:rowOff>95250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23226A-D9C7-43DB-977C-ECC62858F5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977876" y="1673119"/>
          <a:ext cx="9505558" cy="6804131"/>
        </a:xfrm>
        <a:prstGeom prst="rect">
          <a:avLst/>
        </a:prstGeom>
      </xdr:spPr>
    </xdr:pic>
    <xdr:clientData/>
  </xdr:twoCellAnchor>
  <xdr:twoCellAnchor editAs="oneCell">
    <xdr:from>
      <xdr:col>4</xdr:col>
      <xdr:colOff>127000</xdr:colOff>
      <xdr:row>52</xdr:row>
      <xdr:rowOff>22225</xdr:rowOff>
    </xdr:from>
    <xdr:to>
      <xdr:col>17</xdr:col>
      <xdr:colOff>171450</xdr:colOff>
      <xdr:row>80</xdr:row>
      <xdr:rowOff>3175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E8E1FAA-1022-4B1E-88C9-7B1E15F3FB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65400" y="10074275"/>
          <a:ext cx="7969250" cy="5314950"/>
        </a:xfrm>
        <a:prstGeom prst="rect">
          <a:avLst/>
        </a:prstGeom>
      </xdr:spPr>
    </xdr:pic>
    <xdr:clientData/>
  </xdr:twoCellAnchor>
  <xdr:twoCellAnchor editAs="oneCell">
    <xdr:from>
      <xdr:col>26</xdr:col>
      <xdr:colOff>384950</xdr:colOff>
      <xdr:row>51</xdr:row>
      <xdr:rowOff>181750</xdr:rowOff>
    </xdr:from>
    <xdr:to>
      <xdr:col>39</xdr:col>
      <xdr:colOff>232550</xdr:colOff>
      <xdr:row>79</xdr:row>
      <xdr:rowOff>29350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F6CB60F-F486-40D1-BDD8-E3B9E7253D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234550" y="10043300"/>
          <a:ext cx="7772400" cy="51816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7</xdr:row>
      <xdr:rowOff>0</xdr:rowOff>
    </xdr:from>
    <xdr:to>
      <xdr:col>18</xdr:col>
      <xdr:colOff>409915</xdr:colOff>
      <xdr:row>37</xdr:row>
      <xdr:rowOff>107950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A635468-4A50-4CF1-97DB-4E8507B1D7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1479550"/>
          <a:ext cx="10773115" cy="5822950"/>
        </a:xfrm>
        <a:prstGeom prst="rect">
          <a:avLst/>
        </a:prstGeom>
      </xdr:spPr>
    </xdr:pic>
    <xdr:clientData/>
  </xdr:twoCellAnchor>
  <xdr:twoCellAnchor editAs="oneCell">
    <xdr:from>
      <xdr:col>24</xdr:col>
      <xdr:colOff>4576</xdr:colOff>
      <xdr:row>7</xdr:row>
      <xdr:rowOff>149119</xdr:rowOff>
    </xdr:from>
    <xdr:to>
      <xdr:col>37</xdr:col>
      <xdr:colOff>101600</xdr:colOff>
      <xdr:row>37</xdr:row>
      <xdr:rowOff>178864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8681345-9456-44A3-B918-6C13AEB721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634976" y="1628669"/>
          <a:ext cx="8021824" cy="5744745"/>
        </a:xfrm>
        <a:prstGeom prst="rect">
          <a:avLst/>
        </a:prstGeom>
      </xdr:spPr>
    </xdr:pic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2D0F95CB-7CA5-4B8B-AB5A-963D125546D1}" name="Table1" displayName="Table1" ref="B5:J132" headerRowDxfId="3" dataDxfId="1" totalsRowDxfId="2" headerRowBorderDxfId="33" tableBorderDxfId="32">
  <autoFilter ref="B5:J132" xr:uid="{8C90C960-8035-439F-80C8-7F69809B61D3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  <filterColumn colId="6" hiddenButton="1"/>
    <filterColumn colId="7" hiddenButton="1"/>
    <filterColumn colId="8" hiddenButton="1"/>
  </autoFilter>
  <tableColumns count="9">
    <tableColumn id="1" xr3:uid="{7E6A2B1F-74BC-4F2D-82AD-CC49D225D6A0}" name="Escala Unitaria de Potencia" totalsRowLabel="Total" dataDxfId="11">
      <calculatedColumnFormula>B5+1</calculatedColumnFormula>
    </tableColumn>
    <tableColumn id="9" xr3:uid="{AA8B57EA-2AC5-4053-BE29-E81C3CDF66A1}" name="Atenuador             ( dB )" dataDxfId="10"/>
    <tableColumn id="2" xr3:uid="{4C217C0B-03A2-40BA-828C-C97744743998}" name="Primer   prueba    Potencia    Real    Resultante         ( dBm )" dataDxfId="9">
      <calculatedColumnFormula>C6+E6</calculatedColumnFormula>
    </tableColumn>
    <tableColumn id="4" xr3:uid="{CE85D1EE-9E6F-4362-8571-0C4D3CCC2D4E}" name="Primer Medición con Atenuador               ( dBm )" dataDxfId="8"/>
    <tableColumn id="5" xr3:uid="{AF4386EB-AC9D-42AE-BFE2-FAAC9FF24856}" name="Segunda prueba Potencia Real Resultante       ( dBm )" dataDxfId="0">
      <calculatedColumnFormula>C6+G6</calculatedColumnFormula>
    </tableColumn>
    <tableColumn id="6" xr3:uid="{814D854C-9716-4721-904A-DDDB207E1898}" name="Segunda Medición con Atenuador       ( dBm )" dataDxfId="7"/>
    <tableColumn id="10" xr3:uid="{DC5F8B1F-3BF8-46B6-9110-F6608ED031DA}" name="Consumo en modo Espera mA" dataDxfId="6"/>
    <tableColumn id="7" xr3:uid="{76B9231A-5C0A-4BE1-8DB5-415F7211CF7A}" name="Consumo en Modo Transmisión mA" dataDxfId="5"/>
    <tableColumn id="8" xr3:uid="{5B34E849-365A-41CF-A1E7-E6E5A5884124}" name="Consumo real del Transmisor" totalsRowFunction="sum" dataDxfId="4">
      <calculatedColumnFormula>Table1[[#This Row],[Consumo en Modo Transmisión mA]]-Table1[[#This Row],[Consumo en modo Espera mA]]</calculatedColumnFormula>
    </tableColumn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0C9952B5-BB9D-47B6-8014-F3277F8685DD}" name="Table2" displayName="Table2" ref="B6:G56" totalsRowShown="0" headerRowDxfId="31" dataDxfId="29" headerRowBorderDxfId="30" tableBorderDxfId="28" totalsRowBorderDxfId="27">
  <autoFilter ref="B6:G56" xr:uid="{63FB59FA-BEAF-4620-91F9-2B1DDD452F84}">
    <filterColumn colId="0" hiddenButton="1"/>
    <filterColumn colId="1" hiddenButton="1"/>
    <filterColumn colId="2" hiddenButton="1"/>
    <filterColumn colId="3" hiddenButton="1"/>
    <filterColumn colId="4" hiddenButton="1"/>
    <filterColumn colId="5" hiddenButton="1"/>
  </autoFilter>
  <tableColumns count="6">
    <tableColumn id="1" xr3:uid="{F9DDAC6E-A10F-4755-8125-F1848D85D1B2}" name="Ítem" dataDxfId="26">
      <calculatedColumnFormula>#REF!+1</calculatedColumnFormula>
    </tableColumn>
    <tableColumn id="2" xr3:uid="{4619F3B1-1052-410E-A68E-DFF3A21656E8}" name="Channel" dataDxfId="25"/>
    <tableColumn id="3" xr3:uid="{B702A034-ADC2-4301-96F6-701E447274E0}" name="Frecuencia   (Mhz)" dataDxfId="24">
      <calculatedColumnFormula>#REF!+(J$7*1)</calculatedColumnFormula>
    </tableColumn>
    <tableColumn id="4" xr3:uid="{2F4967AF-04EE-4FB7-A422-A9FC512B8055}" name="Medición (Mhz)" dataDxfId="23"/>
    <tableColumn id="5" xr3:uid="{6D726065-96D0-4631-A74D-0023108A168A}" name="Desviación de Frecuencia  (MHz)" dataDxfId="22">
      <calculatedColumnFormula>D7-E7</calculatedColumnFormula>
    </tableColumn>
    <tableColumn id="6" xr3:uid="{F8381F91-E0E6-4774-BF15-800C2C473E21}" name="Normalizado    (MHz)" dataDxfId="21">
      <calculatedColumnFormula>IF(F7&lt;0,F7*-1,F7)</calculatedColumnFormula>
    </tableColumn>
  </tableColumns>
  <tableStyleInfo name="TableStyleMedium13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B8129C9F-B53B-4F84-8FE9-444236198321}" name="Table3" displayName="Table3" ref="C5:G13" totalsRowShown="0" headerRowDxfId="20" headerRowBorderDxfId="19" tableBorderDxfId="18" totalsRowBorderDxfId="17">
  <autoFilter ref="C5:G13" xr:uid="{A6B8887E-7AB8-4029-9D49-CC0E62C682B6}">
    <filterColumn colId="0" hiddenButton="1"/>
    <filterColumn colId="1" hiddenButton="1"/>
    <filterColumn colId="2" hiddenButton="1"/>
    <filterColumn colId="3" hiddenButton="1"/>
    <filterColumn colId="4" hiddenButton="1"/>
  </autoFilter>
  <tableColumns count="5">
    <tableColumn id="1" xr3:uid="{617B9F5F-C6C5-4E8A-B68D-7779F7552B0F}" name="Ítem" dataDxfId="16">
      <calculatedColumnFormula>C5+1</calculatedColumnFormula>
    </tableColumn>
    <tableColumn id="2" xr3:uid="{5E0448D6-A834-47C3-894C-2D09EAB68ED1}" name="Data Rate" dataDxfId="15"/>
    <tableColumn id="5" xr3:uid="{9AA9CFB2-FF30-4EC0-BA01-67BBA33F16C5}" name="BW" dataDxfId="14"/>
    <tableColumn id="3" xr3:uid="{4C4A1E35-6A66-4AC2-9290-9D4AF71F4F7C}" name="Tiempo de Retardo de Tx a Tx (ms) PyLoad 14 Bytes" dataDxfId="13"/>
    <tableColumn id="4" xr3:uid="{5216F08D-FB50-44C7-9BE7-816BD641E642}" name="Tiempo de Retardo de Tx a Tx (ms) PyLoad 66 Bytes" dataDxfId="12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2.x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3.xml"/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1551BE-BA18-428C-A3F8-CB16005846C3}">
  <dimension ref="B2:T132"/>
  <sheetViews>
    <sheetView tabSelected="1" topLeftCell="A5" zoomScale="70" zoomScaleNormal="70" zoomScaleSheetLayoutView="40" workbookViewId="0">
      <selection activeCell="AI92" sqref="AI92"/>
    </sheetView>
  </sheetViews>
  <sheetFormatPr defaultRowHeight="15.75" x14ac:dyDescent="0.25"/>
  <cols>
    <col min="1" max="1" width="9.140625" style="1"/>
    <col min="2" max="2" width="13.5703125" style="60" customWidth="1"/>
    <col min="3" max="3" width="12.7109375" style="61" customWidth="1"/>
    <col min="4" max="4" width="16.140625" style="61" customWidth="1"/>
    <col min="5" max="5" width="15.28515625" style="61" customWidth="1"/>
    <col min="6" max="6" width="14.85546875" style="61" customWidth="1"/>
    <col min="7" max="7" width="13.28515625" style="61" customWidth="1"/>
    <col min="8" max="8" width="19" style="61" customWidth="1"/>
    <col min="9" max="10" width="18" style="61" customWidth="1"/>
    <col min="11" max="14" width="12.85546875" style="7" customWidth="1"/>
    <col min="15" max="15" width="10.5703125" style="1" bestFit="1" customWidth="1"/>
    <col min="16" max="16384" width="9.140625" style="1"/>
  </cols>
  <sheetData>
    <row r="2" spans="2:20" ht="26.25" x14ac:dyDescent="0.4">
      <c r="B2" s="56" t="s">
        <v>73</v>
      </c>
      <c r="C2" s="56"/>
      <c r="D2" s="56"/>
      <c r="E2" s="56"/>
      <c r="F2" s="56"/>
      <c r="G2" s="56"/>
      <c r="H2" s="56"/>
      <c r="I2" s="56"/>
      <c r="J2" s="56"/>
      <c r="L2" s="55" t="s">
        <v>77</v>
      </c>
      <c r="M2" s="55"/>
      <c r="N2" s="55"/>
      <c r="O2" s="55"/>
      <c r="P2" s="55"/>
      <c r="Q2" s="55"/>
      <c r="R2" s="55"/>
      <c r="S2" s="55"/>
      <c r="T2" s="55"/>
    </row>
    <row r="4" spans="2:20" ht="16.5" thickBot="1" x14ac:dyDescent="0.3"/>
    <row r="5" spans="2:20" ht="81" customHeight="1" thickBot="1" x14ac:dyDescent="0.3">
      <c r="B5" s="57" t="s">
        <v>56</v>
      </c>
      <c r="C5" s="57" t="s">
        <v>61</v>
      </c>
      <c r="D5" s="57" t="s">
        <v>82</v>
      </c>
      <c r="E5" s="62" t="s">
        <v>83</v>
      </c>
      <c r="F5" s="70" t="s">
        <v>84</v>
      </c>
      <c r="G5" s="63" t="s">
        <v>59</v>
      </c>
      <c r="H5" s="57" t="s">
        <v>57</v>
      </c>
      <c r="I5" s="57" t="s">
        <v>58</v>
      </c>
      <c r="J5" s="57" t="s">
        <v>60</v>
      </c>
    </row>
    <row r="6" spans="2:20" x14ac:dyDescent="0.25">
      <c r="B6" s="58">
        <v>1</v>
      </c>
      <c r="C6" s="59">
        <v>20</v>
      </c>
      <c r="D6" s="59">
        <f t="shared" ref="D6:D37" si="0">C6+E6</f>
        <v>-24.69726</v>
      </c>
      <c r="E6" s="59">
        <v>-44.69726</v>
      </c>
      <c r="F6" s="65">
        <f t="shared" ref="F6:F37" si="1">C6+G6</f>
        <v>-19</v>
      </c>
      <c r="G6" s="59">
        <v>-39</v>
      </c>
      <c r="H6" s="59">
        <v>1.7999999999999999E-2</v>
      </c>
      <c r="I6" s="59">
        <v>2.1000000000000001E-2</v>
      </c>
      <c r="J6" s="59">
        <f>Table1[[#This Row],[Consumo en Modo Transmisión mA]]-Table1[[#This Row],[Consumo en modo Espera mA]]</f>
        <v>3.0000000000000027E-3</v>
      </c>
    </row>
    <row r="7" spans="2:20" x14ac:dyDescent="0.25">
      <c r="B7" s="58">
        <f>B6+1</f>
        <v>2</v>
      </c>
      <c r="C7" s="59">
        <v>20</v>
      </c>
      <c r="D7" s="59">
        <f t="shared" si="0"/>
        <v>-17.006830000000001</v>
      </c>
      <c r="E7" s="59">
        <v>-37.006830000000001</v>
      </c>
      <c r="F7" s="65">
        <f t="shared" si="1"/>
        <v>-10.5</v>
      </c>
      <c r="G7" s="59">
        <v>-30.5</v>
      </c>
      <c r="H7" s="59">
        <v>1.7999999999999999E-2</v>
      </c>
      <c r="I7" s="59">
        <v>2.3E-2</v>
      </c>
      <c r="J7" s="59">
        <f>Table1[[#This Row],[Consumo en Modo Transmisión mA]]-Table1[[#This Row],[Consumo en modo Espera mA]]</f>
        <v>5.000000000000001E-3</v>
      </c>
    </row>
    <row r="8" spans="2:20" x14ac:dyDescent="0.25">
      <c r="B8" s="58">
        <f t="shared" ref="B8:B31" si="2">B7+1</f>
        <v>3</v>
      </c>
      <c r="C8" s="59">
        <v>20</v>
      </c>
      <c r="D8" s="59">
        <f t="shared" si="0"/>
        <v>-12.783200000000001</v>
      </c>
      <c r="E8" s="59">
        <v>-32.783200000000001</v>
      </c>
      <c r="F8" s="65">
        <f t="shared" si="1"/>
        <v>-6.5</v>
      </c>
      <c r="G8" s="59">
        <v>-26.5</v>
      </c>
      <c r="H8" s="59">
        <v>1.7999999999999999E-2</v>
      </c>
      <c r="I8" s="59">
        <v>2.4E-2</v>
      </c>
      <c r="J8" s="59">
        <f>Table1[[#This Row],[Consumo en Modo Transmisión mA]]-Table1[[#This Row],[Consumo en modo Espera mA]]</f>
        <v>6.0000000000000019E-3</v>
      </c>
    </row>
    <row r="9" spans="2:20" x14ac:dyDescent="0.25">
      <c r="B9" s="58">
        <f t="shared" si="2"/>
        <v>4</v>
      </c>
      <c r="C9" s="59">
        <v>20</v>
      </c>
      <c r="D9" s="59">
        <f t="shared" si="0"/>
        <v>-9.9511700000000012</v>
      </c>
      <c r="E9" s="59">
        <v>-29.951170000000001</v>
      </c>
      <c r="F9" s="65">
        <f t="shared" si="1"/>
        <v>-3.5</v>
      </c>
      <c r="G9" s="59">
        <v>-23.5</v>
      </c>
      <c r="H9" s="59">
        <v>1.7999999999999999E-2</v>
      </c>
      <c r="I9" s="59">
        <v>2.4E-2</v>
      </c>
      <c r="J9" s="59">
        <f>Table1[[#This Row],[Consumo en Modo Transmisión mA]]-Table1[[#This Row],[Consumo en modo Espera mA]]</f>
        <v>6.0000000000000019E-3</v>
      </c>
    </row>
    <row r="10" spans="2:20" ht="16.5" thickBot="1" x14ac:dyDescent="0.3">
      <c r="B10" s="58">
        <f t="shared" si="2"/>
        <v>5</v>
      </c>
      <c r="C10" s="59">
        <v>20</v>
      </c>
      <c r="D10" s="59">
        <f t="shared" si="0"/>
        <v>-7.8027300000000004</v>
      </c>
      <c r="E10" s="59">
        <v>-27.80273</v>
      </c>
      <c r="F10" s="65">
        <f t="shared" si="1"/>
        <v>-1</v>
      </c>
      <c r="G10" s="59">
        <v>-21</v>
      </c>
      <c r="H10" s="59">
        <v>1.7999999999999999E-2</v>
      </c>
      <c r="I10" s="59">
        <v>2.5000000000000001E-2</v>
      </c>
      <c r="J10" s="59">
        <f>Table1[[#This Row],[Consumo en Modo Transmisión mA]]-Table1[[#This Row],[Consumo en modo Espera mA]]</f>
        <v>7.0000000000000027E-3</v>
      </c>
    </row>
    <row r="11" spans="2:20" ht="16.5" thickBot="1" x14ac:dyDescent="0.3">
      <c r="B11" s="66">
        <f t="shared" si="2"/>
        <v>6</v>
      </c>
      <c r="C11" s="67">
        <v>20</v>
      </c>
      <c r="D11" s="67">
        <f t="shared" si="0"/>
        <v>-6.09375</v>
      </c>
      <c r="E11" s="67">
        <v>-26.09375</v>
      </c>
      <c r="F11" s="68">
        <f t="shared" si="1"/>
        <v>0.5</v>
      </c>
      <c r="G11" s="67">
        <v>-19.5</v>
      </c>
      <c r="H11" s="67">
        <v>1.7999999999999999E-2</v>
      </c>
      <c r="I11" s="67">
        <v>2.5999999999999999E-2</v>
      </c>
      <c r="J11" s="69">
        <f>Table1[[#This Row],[Consumo en Modo Transmisión mA]]-Table1[[#This Row],[Consumo en modo Espera mA]]</f>
        <v>8.0000000000000002E-3</v>
      </c>
    </row>
    <row r="12" spans="2:20" x14ac:dyDescent="0.25">
      <c r="B12" s="58">
        <f t="shared" si="2"/>
        <v>7</v>
      </c>
      <c r="C12" s="59">
        <v>20</v>
      </c>
      <c r="D12" s="59">
        <f t="shared" si="0"/>
        <v>-4.6777300000000004</v>
      </c>
      <c r="E12" s="59">
        <v>-24.67773</v>
      </c>
      <c r="F12" s="65">
        <f t="shared" si="1"/>
        <v>2.5</v>
      </c>
      <c r="G12" s="59">
        <v>-17.5</v>
      </c>
      <c r="H12" s="59">
        <v>1.7999999999999999E-2</v>
      </c>
      <c r="I12" s="59">
        <v>2.8000000000000001E-2</v>
      </c>
      <c r="J12" s="59">
        <f>Table1[[#This Row],[Consumo en Modo Transmisión mA]]-Table1[[#This Row],[Consumo en modo Espera mA]]</f>
        <v>1.0000000000000002E-2</v>
      </c>
    </row>
    <row r="13" spans="2:20" x14ac:dyDescent="0.25">
      <c r="B13" s="58">
        <f t="shared" si="2"/>
        <v>8</v>
      </c>
      <c r="C13" s="59">
        <v>20</v>
      </c>
      <c r="D13" s="59">
        <f t="shared" si="0"/>
        <v>-3.5502700000000011</v>
      </c>
      <c r="E13" s="59">
        <v>-23.550270000000001</v>
      </c>
      <c r="F13" s="65">
        <f t="shared" si="1"/>
        <v>3.5</v>
      </c>
      <c r="G13" s="59">
        <v>-16.5</v>
      </c>
      <c r="H13" s="59">
        <v>1.7999999999999999E-2</v>
      </c>
      <c r="I13" s="59">
        <v>2.9000000000000001E-2</v>
      </c>
      <c r="J13" s="59">
        <f>Table1[[#This Row],[Consumo en Modo Transmisión mA]]-Table1[[#This Row],[Consumo en modo Espera mA]]</f>
        <v>1.1000000000000003E-2</v>
      </c>
    </row>
    <row r="14" spans="2:20" ht="16.5" thickBot="1" x14ac:dyDescent="0.3">
      <c r="B14" s="58">
        <f t="shared" si="2"/>
        <v>9</v>
      </c>
      <c r="C14" s="59">
        <v>20</v>
      </c>
      <c r="D14" s="59">
        <f t="shared" si="0"/>
        <v>-2.4804600000000008</v>
      </c>
      <c r="E14" s="59">
        <v>-22.480460000000001</v>
      </c>
      <c r="F14" s="65">
        <f t="shared" si="1"/>
        <v>4.5</v>
      </c>
      <c r="G14" s="59">
        <v>-15.5</v>
      </c>
      <c r="H14" s="59">
        <v>1.7999999999999999E-2</v>
      </c>
      <c r="I14" s="59">
        <v>0.03</v>
      </c>
      <c r="J14" s="59">
        <f>Table1[[#This Row],[Consumo en Modo Transmisión mA]]-Table1[[#This Row],[Consumo en modo Espera mA]]</f>
        <v>1.2E-2</v>
      </c>
    </row>
    <row r="15" spans="2:20" ht="16.5" thickBot="1" x14ac:dyDescent="0.3">
      <c r="B15" s="66">
        <f t="shared" si="2"/>
        <v>10</v>
      </c>
      <c r="C15" s="67">
        <v>20</v>
      </c>
      <c r="D15" s="67">
        <f t="shared" si="0"/>
        <v>-1.5283200000000008</v>
      </c>
      <c r="E15" s="67">
        <v>-21.528320000000001</v>
      </c>
      <c r="F15" s="68">
        <f t="shared" si="1"/>
        <v>5.5</v>
      </c>
      <c r="G15" s="67">
        <v>-14.5</v>
      </c>
      <c r="H15" s="67">
        <v>1.7999999999999999E-2</v>
      </c>
      <c r="I15" s="67">
        <v>0.03</v>
      </c>
      <c r="J15" s="69">
        <f>Table1[[#This Row],[Consumo en Modo Transmisión mA]]-Table1[[#This Row],[Consumo en modo Espera mA]]</f>
        <v>1.2E-2</v>
      </c>
    </row>
    <row r="16" spans="2:20" x14ac:dyDescent="0.25">
      <c r="B16" s="58">
        <f t="shared" si="2"/>
        <v>11</v>
      </c>
      <c r="C16" s="59">
        <v>20</v>
      </c>
      <c r="D16" s="59">
        <f t="shared" si="0"/>
        <v>-0.6494099999999996</v>
      </c>
      <c r="E16" s="59">
        <v>-20.64941</v>
      </c>
      <c r="F16" s="65">
        <f t="shared" si="1"/>
        <v>6.5</v>
      </c>
      <c r="G16" s="59">
        <v>-13.5</v>
      </c>
      <c r="H16" s="59">
        <v>1.7999999999999999E-2</v>
      </c>
      <c r="I16" s="59">
        <v>3.1E-2</v>
      </c>
      <c r="J16" s="59">
        <f>Table1[[#This Row],[Consumo en Modo Transmisión mA]]-Table1[[#This Row],[Consumo en modo Espera mA]]</f>
        <v>1.3000000000000001E-2</v>
      </c>
    </row>
    <row r="17" spans="2:15" x14ac:dyDescent="0.25">
      <c r="B17" s="58">
        <f t="shared" si="2"/>
        <v>12</v>
      </c>
      <c r="C17" s="59">
        <v>20</v>
      </c>
      <c r="D17" s="59">
        <f t="shared" si="0"/>
        <v>0.1318400000000004</v>
      </c>
      <c r="E17" s="59">
        <v>-19.86816</v>
      </c>
      <c r="F17" s="65">
        <f t="shared" si="1"/>
        <v>7</v>
      </c>
      <c r="G17" s="59">
        <v>-13</v>
      </c>
      <c r="H17" s="59">
        <v>1.7999999999999999E-2</v>
      </c>
      <c r="I17" s="59">
        <v>3.3000000000000002E-2</v>
      </c>
      <c r="J17" s="59">
        <f>Table1[[#This Row],[Consumo en Modo Transmisión mA]]-Table1[[#This Row],[Consumo en modo Espera mA]]</f>
        <v>1.5000000000000003E-2</v>
      </c>
    </row>
    <row r="18" spans="2:15" x14ac:dyDescent="0.25">
      <c r="B18" s="58">
        <f t="shared" si="2"/>
        <v>13</v>
      </c>
      <c r="C18" s="59">
        <v>20</v>
      </c>
      <c r="D18" s="59">
        <f t="shared" si="0"/>
        <v>0.83984999999999843</v>
      </c>
      <c r="E18" s="59">
        <v>-19.160150000000002</v>
      </c>
      <c r="F18" s="65">
        <f t="shared" si="1"/>
        <v>8</v>
      </c>
      <c r="G18" s="59">
        <v>-12</v>
      </c>
      <c r="H18" s="59">
        <v>1.7999999999999999E-2</v>
      </c>
      <c r="I18" s="59">
        <v>3.4000000000000002E-2</v>
      </c>
      <c r="J18" s="59">
        <f>Table1[[#This Row],[Consumo en Modo Transmisión mA]]-Table1[[#This Row],[Consumo en modo Espera mA]]</f>
        <v>1.6000000000000004E-2</v>
      </c>
    </row>
    <row r="19" spans="2:15" x14ac:dyDescent="0.25">
      <c r="B19" s="58">
        <f t="shared" si="2"/>
        <v>14</v>
      </c>
      <c r="C19" s="59">
        <v>20</v>
      </c>
      <c r="D19" s="59">
        <f t="shared" si="0"/>
        <v>1.4990300000000012</v>
      </c>
      <c r="E19" s="59">
        <f>-18.50097</f>
        <v>-18.500969999999999</v>
      </c>
      <c r="F19" s="65">
        <f t="shared" si="1"/>
        <v>8.5</v>
      </c>
      <c r="G19" s="59">
        <v>-11.5</v>
      </c>
      <c r="H19" s="59">
        <v>1.7999999999999999E-2</v>
      </c>
      <c r="I19" s="59">
        <v>3.4000000000000002E-2</v>
      </c>
      <c r="J19" s="59">
        <f>Table1[[#This Row],[Consumo en Modo Transmisión mA]]-Table1[[#This Row],[Consumo en modo Espera mA]]</f>
        <v>1.6000000000000004E-2</v>
      </c>
    </row>
    <row r="20" spans="2:15" x14ac:dyDescent="0.25">
      <c r="B20" s="58">
        <f t="shared" si="2"/>
        <v>15</v>
      </c>
      <c r="C20" s="59">
        <v>20</v>
      </c>
      <c r="D20" s="59">
        <f t="shared" si="0"/>
        <v>2.0849699999999984</v>
      </c>
      <c r="E20" s="59">
        <v>-17.915030000000002</v>
      </c>
      <c r="F20" s="65">
        <f t="shared" si="1"/>
        <v>9</v>
      </c>
      <c r="G20" s="59">
        <v>-11</v>
      </c>
      <c r="H20" s="59">
        <v>1.7999999999999999E-2</v>
      </c>
      <c r="I20" s="59">
        <v>3.5000000000000003E-2</v>
      </c>
      <c r="J20" s="59">
        <f>Table1[[#This Row],[Consumo en Modo Transmisión mA]]-Table1[[#This Row],[Consumo en modo Espera mA]]</f>
        <v>1.7000000000000005E-2</v>
      </c>
    </row>
    <row r="21" spans="2:15" ht="16.5" thickBot="1" x14ac:dyDescent="0.3">
      <c r="B21" s="58">
        <f t="shared" si="2"/>
        <v>16</v>
      </c>
      <c r="C21" s="59">
        <v>20</v>
      </c>
      <c r="D21" s="59">
        <f t="shared" si="0"/>
        <v>2.6220800000000004</v>
      </c>
      <c r="E21" s="59">
        <v>-17.37792</v>
      </c>
      <c r="F21" s="65">
        <f t="shared" si="1"/>
        <v>9.5</v>
      </c>
      <c r="G21" s="59">
        <v>-10.5</v>
      </c>
      <c r="H21" s="59">
        <v>1.7999999999999999E-2</v>
      </c>
      <c r="I21" s="59">
        <v>3.5999999999999997E-2</v>
      </c>
      <c r="J21" s="59">
        <f>Table1[[#This Row],[Consumo en Modo Transmisión mA]]-Table1[[#This Row],[Consumo en modo Espera mA]]</f>
        <v>1.7999999999999999E-2</v>
      </c>
    </row>
    <row r="22" spans="2:15" ht="16.5" thickBot="1" x14ac:dyDescent="0.3">
      <c r="B22" s="66">
        <f t="shared" si="2"/>
        <v>17</v>
      </c>
      <c r="C22" s="67">
        <v>20</v>
      </c>
      <c r="D22" s="67">
        <f t="shared" si="0"/>
        <v>3.1591799999999992</v>
      </c>
      <c r="E22" s="67">
        <v>-16.840820000000001</v>
      </c>
      <c r="F22" s="68">
        <f t="shared" si="1"/>
        <v>10</v>
      </c>
      <c r="G22" s="67">
        <v>-10</v>
      </c>
      <c r="H22" s="67">
        <v>1.7999999999999999E-2</v>
      </c>
      <c r="I22" s="67">
        <v>3.6999999999999998E-2</v>
      </c>
      <c r="J22" s="69">
        <f>Table1[[#This Row],[Consumo en Modo Transmisión mA]]-Table1[[#This Row],[Consumo en modo Espera mA]]</f>
        <v>1.9E-2</v>
      </c>
    </row>
    <row r="23" spans="2:15" x14ac:dyDescent="0.25">
      <c r="B23" s="58">
        <f t="shared" si="2"/>
        <v>18</v>
      </c>
      <c r="C23" s="59">
        <v>20</v>
      </c>
      <c r="D23" s="59">
        <f t="shared" si="0"/>
        <v>3.6718800000000016</v>
      </c>
      <c r="E23" s="59">
        <v>-16.328119999999998</v>
      </c>
      <c r="F23" s="65">
        <f t="shared" si="1"/>
        <v>10.5</v>
      </c>
      <c r="G23" s="59">
        <v>-9.5</v>
      </c>
      <c r="H23" s="59">
        <v>1.7999999999999999E-2</v>
      </c>
      <c r="I23" s="59">
        <v>3.7999999999999999E-2</v>
      </c>
      <c r="J23" s="59">
        <f>Table1[[#This Row],[Consumo en Modo Transmisión mA]]-Table1[[#This Row],[Consumo en modo Espera mA]]</f>
        <v>0.02</v>
      </c>
      <c r="O23" s="7"/>
    </row>
    <row r="24" spans="2:15" x14ac:dyDescent="0.25">
      <c r="B24" s="58">
        <f t="shared" si="2"/>
        <v>19</v>
      </c>
      <c r="C24" s="59">
        <v>20</v>
      </c>
      <c r="D24" s="59">
        <f t="shared" si="0"/>
        <v>4.1357499999999998</v>
      </c>
      <c r="E24" s="59">
        <v>-15.86425</v>
      </c>
      <c r="F24" s="65">
        <f t="shared" si="1"/>
        <v>11</v>
      </c>
      <c r="G24" s="59">
        <v>-9</v>
      </c>
      <c r="H24" s="64">
        <v>1.7999999999999999E-2</v>
      </c>
      <c r="I24" s="59">
        <v>3.9E-2</v>
      </c>
      <c r="J24" s="59">
        <f>Table1[[#This Row],[Consumo en Modo Transmisión mA]]-Table1[[#This Row],[Consumo en modo Espera mA]]</f>
        <v>2.1000000000000001E-2</v>
      </c>
      <c r="O24" s="7"/>
    </row>
    <row r="25" spans="2:15" x14ac:dyDescent="0.25">
      <c r="B25" s="58">
        <f t="shared" si="2"/>
        <v>20</v>
      </c>
      <c r="C25" s="59">
        <v>20</v>
      </c>
      <c r="D25" s="59">
        <f t="shared" si="0"/>
        <v>4.5752000000000006</v>
      </c>
      <c r="E25" s="59">
        <v>-15.424799999999999</v>
      </c>
      <c r="F25" s="65">
        <f t="shared" si="1"/>
        <v>11.5</v>
      </c>
      <c r="G25" s="59">
        <v>-8.5</v>
      </c>
      <c r="H25" s="59">
        <v>1.7999999999999999E-2</v>
      </c>
      <c r="I25" s="59">
        <v>0.04</v>
      </c>
      <c r="J25" s="59">
        <f>Table1[[#This Row],[Consumo en Modo Transmisión mA]]-Table1[[#This Row],[Consumo en modo Espera mA]]</f>
        <v>2.2000000000000002E-2</v>
      </c>
      <c r="O25" s="7"/>
    </row>
    <row r="26" spans="2:15" x14ac:dyDescent="0.25">
      <c r="B26" s="58">
        <f t="shared" si="2"/>
        <v>21</v>
      </c>
      <c r="C26" s="59">
        <v>20</v>
      </c>
      <c r="D26" s="59">
        <f t="shared" si="0"/>
        <v>5.0390700000000006</v>
      </c>
      <c r="E26" s="59">
        <v>-14.960929999999999</v>
      </c>
      <c r="F26" s="65">
        <f t="shared" si="1"/>
        <v>12</v>
      </c>
      <c r="G26" s="59">
        <v>-8</v>
      </c>
      <c r="H26" s="59">
        <v>1.7999999999999999E-2</v>
      </c>
      <c r="I26" s="59">
        <v>0.04</v>
      </c>
      <c r="J26" s="59">
        <f>Table1[[#This Row],[Consumo en Modo Transmisión mA]]-Table1[[#This Row],[Consumo en modo Espera mA]]</f>
        <v>2.2000000000000002E-2</v>
      </c>
    </row>
    <row r="27" spans="2:15" x14ac:dyDescent="0.25">
      <c r="B27" s="58">
        <f t="shared" si="2"/>
        <v>22</v>
      </c>
      <c r="C27" s="59">
        <v>20</v>
      </c>
      <c r="D27" s="59">
        <f t="shared" si="0"/>
        <v>5.4296900000000008</v>
      </c>
      <c r="E27" s="59">
        <v>-14.570309999999999</v>
      </c>
      <c r="F27" s="65">
        <f t="shared" si="1"/>
        <v>12.5</v>
      </c>
      <c r="G27" s="59">
        <v>-7.5</v>
      </c>
      <c r="H27" s="59">
        <v>1.7999999999999999E-2</v>
      </c>
      <c r="I27" s="59">
        <v>4.1000000000000002E-2</v>
      </c>
      <c r="J27" s="59">
        <f>Table1[[#This Row],[Consumo en Modo Transmisión mA]]-Table1[[#This Row],[Consumo en modo Espera mA]]</f>
        <v>2.3000000000000003E-2</v>
      </c>
    </row>
    <row r="28" spans="2:15" x14ac:dyDescent="0.25">
      <c r="B28" s="58">
        <f t="shared" si="2"/>
        <v>23</v>
      </c>
      <c r="C28" s="59">
        <v>20</v>
      </c>
      <c r="D28" s="59">
        <f t="shared" si="0"/>
        <v>5.8447300000000002</v>
      </c>
      <c r="E28" s="59">
        <v>-14.15527</v>
      </c>
      <c r="F28" s="65">
        <f t="shared" si="1"/>
        <v>12.5</v>
      </c>
      <c r="G28" s="59">
        <v>-7.5</v>
      </c>
      <c r="H28" s="59">
        <v>1.7999999999999999E-2</v>
      </c>
      <c r="I28" s="59">
        <v>4.2999999999999997E-2</v>
      </c>
      <c r="J28" s="59">
        <f>Table1[[#This Row],[Consumo en Modo Transmisión mA]]-Table1[[#This Row],[Consumo en modo Espera mA]]</f>
        <v>2.4999999999999998E-2</v>
      </c>
    </row>
    <row r="29" spans="2:15" x14ac:dyDescent="0.25">
      <c r="B29" s="58">
        <f t="shared" si="2"/>
        <v>24</v>
      </c>
      <c r="C29" s="59">
        <v>20</v>
      </c>
      <c r="D29" s="59">
        <f t="shared" si="0"/>
        <v>6.1865299999999994</v>
      </c>
      <c r="E29" s="59">
        <v>-13.813470000000001</v>
      </c>
      <c r="F29" s="65">
        <f t="shared" si="1"/>
        <v>13</v>
      </c>
      <c r="G29" s="59">
        <v>-7</v>
      </c>
      <c r="H29" s="59">
        <v>1.7999999999999999E-2</v>
      </c>
      <c r="I29" s="59">
        <v>4.3999999999999997E-2</v>
      </c>
      <c r="J29" s="59">
        <f>Table1[[#This Row],[Consumo en Modo Transmisión mA]]-Table1[[#This Row],[Consumo en modo Espera mA]]</f>
        <v>2.5999999999999999E-2</v>
      </c>
    </row>
    <row r="30" spans="2:15" x14ac:dyDescent="0.25">
      <c r="B30" s="58">
        <f t="shared" si="2"/>
        <v>25</v>
      </c>
      <c r="C30" s="59">
        <v>20</v>
      </c>
      <c r="D30" s="59">
        <f t="shared" si="0"/>
        <v>6.5771499999999996</v>
      </c>
      <c r="E30" s="59">
        <v>-13.42285</v>
      </c>
      <c r="F30" s="65">
        <f t="shared" si="1"/>
        <v>13</v>
      </c>
      <c r="G30" s="59">
        <v>-7</v>
      </c>
      <c r="H30" s="59">
        <v>1.7999999999999999E-2</v>
      </c>
      <c r="I30" s="59">
        <v>4.4999999999999998E-2</v>
      </c>
      <c r="J30" s="59">
        <f>Table1[[#This Row],[Consumo en Modo Transmisión mA]]-Table1[[#This Row],[Consumo en modo Espera mA]]</f>
        <v>2.7E-2</v>
      </c>
    </row>
    <row r="31" spans="2:15" x14ac:dyDescent="0.25">
      <c r="B31" s="58">
        <f t="shared" si="2"/>
        <v>26</v>
      </c>
      <c r="C31" s="59">
        <v>20</v>
      </c>
      <c r="D31" s="59">
        <f t="shared" si="0"/>
        <v>6.9189500000000006</v>
      </c>
      <c r="E31" s="59">
        <v>-13.081049999999999</v>
      </c>
      <c r="F31" s="65">
        <f t="shared" si="1"/>
        <v>13.5</v>
      </c>
      <c r="G31" s="59">
        <v>-6.5</v>
      </c>
      <c r="H31" s="59">
        <v>1.7999999999999999E-2</v>
      </c>
      <c r="I31" s="59">
        <v>4.4999999999999998E-2</v>
      </c>
      <c r="J31" s="59">
        <f>Table1[[#This Row],[Consumo en Modo Transmisión mA]]-Table1[[#This Row],[Consumo en modo Espera mA]]</f>
        <v>2.7E-2</v>
      </c>
    </row>
    <row r="32" spans="2:15" x14ac:dyDescent="0.25">
      <c r="B32" s="58">
        <f t="shared" ref="B32:B54" si="3">B31+1</f>
        <v>27</v>
      </c>
      <c r="C32" s="59">
        <v>20</v>
      </c>
      <c r="D32" s="59">
        <f t="shared" si="0"/>
        <v>7.2607499999999998</v>
      </c>
      <c r="E32" s="59">
        <v>-12.73925</v>
      </c>
      <c r="F32" s="65">
        <f t="shared" si="1"/>
        <v>14</v>
      </c>
      <c r="G32" s="59">
        <v>-6</v>
      </c>
      <c r="H32" s="59">
        <v>1.7999999999999999E-2</v>
      </c>
      <c r="I32" s="59">
        <v>4.5999999999999999E-2</v>
      </c>
      <c r="J32" s="59">
        <f>Table1[[#This Row],[Consumo en Modo Transmisión mA]]-Table1[[#This Row],[Consumo en modo Espera mA]]</f>
        <v>2.8000000000000001E-2</v>
      </c>
    </row>
    <row r="33" spans="2:20" x14ac:dyDescent="0.25">
      <c r="B33" s="58">
        <f t="shared" si="3"/>
        <v>28</v>
      </c>
      <c r="C33" s="59">
        <v>20</v>
      </c>
      <c r="D33" s="59">
        <f t="shared" si="0"/>
        <v>7.5781299999999998</v>
      </c>
      <c r="E33" s="59">
        <v>-12.42187</v>
      </c>
      <c r="F33" s="65">
        <f t="shared" si="1"/>
        <v>14</v>
      </c>
      <c r="G33" s="59">
        <v>-6</v>
      </c>
      <c r="H33" s="59">
        <v>1.7999999999999999E-2</v>
      </c>
      <c r="I33" s="59">
        <v>4.7E-2</v>
      </c>
      <c r="J33" s="59">
        <f>Table1[[#This Row],[Consumo en Modo Transmisión mA]]-Table1[[#This Row],[Consumo en modo Espera mA]]</f>
        <v>2.9000000000000001E-2</v>
      </c>
    </row>
    <row r="34" spans="2:20" x14ac:dyDescent="0.25">
      <c r="B34" s="58">
        <f t="shared" si="3"/>
        <v>29</v>
      </c>
      <c r="C34" s="59">
        <v>20</v>
      </c>
      <c r="D34" s="59">
        <f t="shared" si="0"/>
        <v>7.8955099999999998</v>
      </c>
      <c r="E34" s="59">
        <v>-12.10449</v>
      </c>
      <c r="F34" s="65">
        <f t="shared" si="1"/>
        <v>14</v>
      </c>
      <c r="G34" s="59">
        <v>-6</v>
      </c>
      <c r="H34" s="59">
        <v>1.7999999999999999E-2</v>
      </c>
      <c r="I34" s="59">
        <v>4.9000000000000002E-2</v>
      </c>
      <c r="J34" s="59">
        <f>Table1[[#This Row],[Consumo en Modo Transmisión mA]]-Table1[[#This Row],[Consumo en modo Espera mA]]</f>
        <v>3.1000000000000003E-2</v>
      </c>
    </row>
    <row r="35" spans="2:20" x14ac:dyDescent="0.25">
      <c r="B35" s="58">
        <f t="shared" si="3"/>
        <v>30</v>
      </c>
      <c r="C35" s="59">
        <v>20</v>
      </c>
      <c r="D35" s="59">
        <f t="shared" si="0"/>
        <v>8.1884800000000002</v>
      </c>
      <c r="E35" s="59">
        <v>-11.81152</v>
      </c>
      <c r="F35" s="65">
        <f t="shared" si="1"/>
        <v>14.5</v>
      </c>
      <c r="G35" s="59">
        <v>-5.5</v>
      </c>
      <c r="H35" s="59">
        <v>1.7999999999999999E-2</v>
      </c>
      <c r="I35" s="59">
        <v>4.9000000000000002E-2</v>
      </c>
      <c r="J35" s="59">
        <f>Table1[[#This Row],[Consumo en Modo Transmisión mA]]-Table1[[#This Row],[Consumo en modo Espera mA]]</f>
        <v>3.1000000000000003E-2</v>
      </c>
    </row>
    <row r="36" spans="2:20" ht="16.5" thickBot="1" x14ac:dyDescent="0.3">
      <c r="B36" s="58">
        <f t="shared" si="3"/>
        <v>31</v>
      </c>
      <c r="C36" s="59">
        <v>20</v>
      </c>
      <c r="D36" s="59">
        <f t="shared" si="0"/>
        <v>8.5058600000000002</v>
      </c>
      <c r="E36" s="59">
        <v>-11.49414</v>
      </c>
      <c r="F36" s="65">
        <f t="shared" si="1"/>
        <v>14.5</v>
      </c>
      <c r="G36" s="59">
        <v>-5.5</v>
      </c>
      <c r="H36" s="59">
        <v>1.7999999999999999E-2</v>
      </c>
      <c r="I36" s="59">
        <v>0.05</v>
      </c>
      <c r="J36" s="59">
        <f>Table1[[#This Row],[Consumo en Modo Transmisión mA]]-Table1[[#This Row],[Consumo en modo Espera mA]]</f>
        <v>3.2000000000000001E-2</v>
      </c>
    </row>
    <row r="37" spans="2:20" ht="16.5" thickBot="1" x14ac:dyDescent="0.3">
      <c r="B37" s="66">
        <f t="shared" si="3"/>
        <v>32</v>
      </c>
      <c r="C37" s="67">
        <v>20</v>
      </c>
      <c r="D37" s="67">
        <f t="shared" si="0"/>
        <v>8.7255900000000004</v>
      </c>
      <c r="E37" s="67">
        <v>-11.27441</v>
      </c>
      <c r="F37" s="68">
        <f t="shared" si="1"/>
        <v>15</v>
      </c>
      <c r="G37" s="67">
        <v>-5</v>
      </c>
      <c r="H37" s="67">
        <v>1.7999999999999999E-2</v>
      </c>
      <c r="I37" s="67">
        <v>5.0999999999999997E-2</v>
      </c>
      <c r="J37" s="69">
        <f>Table1[[#This Row],[Consumo en Modo Transmisión mA]]-Table1[[#This Row],[Consumo en modo Espera mA]]</f>
        <v>3.3000000000000002E-2</v>
      </c>
    </row>
    <row r="38" spans="2:20" ht="26.25" x14ac:dyDescent="0.4">
      <c r="B38" s="58">
        <f t="shared" si="3"/>
        <v>33</v>
      </c>
      <c r="C38" s="59">
        <v>20</v>
      </c>
      <c r="D38" s="59">
        <f t="shared" ref="D38:D69" si="4">C38+E38</f>
        <v>8.9941499999999994</v>
      </c>
      <c r="E38" s="59">
        <v>-11.005850000000001</v>
      </c>
      <c r="F38" s="65">
        <f t="shared" ref="F38:F69" si="5">C38+G38</f>
        <v>15</v>
      </c>
      <c r="G38" s="59">
        <v>-5</v>
      </c>
      <c r="H38" s="59">
        <v>1.7999999999999999E-2</v>
      </c>
      <c r="I38" s="59">
        <v>5.1999999999999998E-2</v>
      </c>
      <c r="J38" s="59">
        <f>Table1[[#This Row],[Consumo en Modo Transmisión mA]]-Table1[[#This Row],[Consumo en modo Espera mA]]</f>
        <v>3.4000000000000002E-2</v>
      </c>
      <c r="L38" s="55" t="s">
        <v>78</v>
      </c>
      <c r="M38" s="55"/>
      <c r="N38" s="55"/>
      <c r="O38" s="55"/>
      <c r="P38" s="55"/>
      <c r="Q38" s="55"/>
      <c r="R38" s="55"/>
      <c r="S38" s="55"/>
      <c r="T38" s="55"/>
    </row>
    <row r="39" spans="2:20" x14ac:dyDescent="0.25">
      <c r="B39" s="58">
        <f t="shared" si="3"/>
        <v>34</v>
      </c>
      <c r="C39" s="59">
        <v>20</v>
      </c>
      <c r="D39" s="59">
        <f t="shared" si="4"/>
        <v>9.2627000000000006</v>
      </c>
      <c r="E39" s="59">
        <v>-10.737299999999999</v>
      </c>
      <c r="F39" s="65">
        <f t="shared" si="5"/>
        <v>15</v>
      </c>
      <c r="G39" s="59">
        <v>-5</v>
      </c>
      <c r="H39" s="59">
        <v>1.7999999999999999E-2</v>
      </c>
      <c r="I39" s="59">
        <v>5.1999999999999998E-2</v>
      </c>
      <c r="J39" s="59">
        <f>Table1[[#This Row],[Consumo en Modo Transmisión mA]]-Table1[[#This Row],[Consumo en modo Espera mA]]</f>
        <v>3.4000000000000002E-2</v>
      </c>
    </row>
    <row r="40" spans="2:20" x14ac:dyDescent="0.25">
      <c r="B40" s="58">
        <f t="shared" si="3"/>
        <v>35</v>
      </c>
      <c r="C40" s="59">
        <v>20</v>
      </c>
      <c r="D40" s="59">
        <f t="shared" si="4"/>
        <v>9.5068400000000004</v>
      </c>
      <c r="E40" s="59">
        <v>-10.49316</v>
      </c>
      <c r="F40" s="65">
        <f t="shared" si="5"/>
        <v>15.5</v>
      </c>
      <c r="G40" s="59">
        <v>-4.5</v>
      </c>
      <c r="H40" s="59">
        <v>1.7999999999999999E-2</v>
      </c>
      <c r="I40" s="59">
        <v>5.3999999999999999E-2</v>
      </c>
      <c r="J40" s="59">
        <f>Table1[[#This Row],[Consumo en Modo Transmisión mA]]-Table1[[#This Row],[Consumo en modo Espera mA]]</f>
        <v>3.6000000000000004E-2</v>
      </c>
    </row>
    <row r="41" spans="2:20" x14ac:dyDescent="0.25">
      <c r="B41" s="58">
        <f t="shared" si="3"/>
        <v>36</v>
      </c>
      <c r="C41" s="59">
        <v>20</v>
      </c>
      <c r="D41" s="59">
        <f t="shared" si="4"/>
        <v>9.7509800000000002</v>
      </c>
      <c r="E41" s="59">
        <v>-10.24902</v>
      </c>
      <c r="F41" s="65">
        <f t="shared" si="5"/>
        <v>15.5</v>
      </c>
      <c r="G41" s="59">
        <v>-4.5</v>
      </c>
      <c r="H41" s="59">
        <v>1.7999999999999999E-2</v>
      </c>
      <c r="I41" s="59">
        <v>5.5E-2</v>
      </c>
      <c r="J41" s="59">
        <f>Table1[[#This Row],[Consumo en Modo Transmisión mA]]-Table1[[#This Row],[Consumo en modo Espera mA]]</f>
        <v>3.7000000000000005E-2</v>
      </c>
    </row>
    <row r="42" spans="2:20" x14ac:dyDescent="0.25">
      <c r="B42" s="58">
        <f t="shared" si="3"/>
        <v>37</v>
      </c>
      <c r="C42" s="59">
        <v>20</v>
      </c>
      <c r="D42" s="59">
        <f t="shared" si="4"/>
        <v>9.99512</v>
      </c>
      <c r="E42" s="59">
        <v>-10.00488</v>
      </c>
      <c r="F42" s="65">
        <f t="shared" si="5"/>
        <v>15.5</v>
      </c>
      <c r="G42" s="59">
        <v>-4.5</v>
      </c>
      <c r="H42" s="59">
        <v>1.7999999999999999E-2</v>
      </c>
      <c r="I42" s="59">
        <v>5.6000000000000001E-2</v>
      </c>
      <c r="J42" s="59">
        <f>Table1[[#This Row],[Consumo en Modo Transmisión mA]]-Table1[[#This Row],[Consumo en modo Espera mA]]</f>
        <v>3.8000000000000006E-2</v>
      </c>
      <c r="O42" s="7"/>
    </row>
    <row r="43" spans="2:20" x14ac:dyDescent="0.25">
      <c r="B43" s="58">
        <f t="shared" si="3"/>
        <v>38</v>
      </c>
      <c r="C43" s="59">
        <v>20</v>
      </c>
      <c r="D43" s="59">
        <f t="shared" si="4"/>
        <v>10.239258</v>
      </c>
      <c r="E43" s="59">
        <v>-9.7607420000000005</v>
      </c>
      <c r="F43" s="65">
        <f t="shared" si="5"/>
        <v>16</v>
      </c>
      <c r="G43" s="59">
        <v>-4</v>
      </c>
      <c r="H43" s="59">
        <v>1.7999999999999999E-2</v>
      </c>
      <c r="I43" s="59">
        <v>5.6000000000000001E-2</v>
      </c>
      <c r="J43" s="59">
        <f>Table1[[#This Row],[Consumo en Modo Transmisión mA]]-Table1[[#This Row],[Consumo en modo Espera mA]]</f>
        <v>3.8000000000000006E-2</v>
      </c>
    </row>
    <row r="44" spans="2:20" x14ac:dyDescent="0.25">
      <c r="B44" s="58">
        <f t="shared" si="3"/>
        <v>39</v>
      </c>
      <c r="C44" s="59">
        <v>20</v>
      </c>
      <c r="D44" s="59">
        <f t="shared" si="4"/>
        <v>10.458985</v>
      </c>
      <c r="E44" s="59">
        <v>-9.5410149999999998</v>
      </c>
      <c r="F44" s="65">
        <f t="shared" si="5"/>
        <v>16</v>
      </c>
      <c r="G44" s="59">
        <v>-4</v>
      </c>
      <c r="H44" s="59">
        <v>1.7999999999999999E-2</v>
      </c>
      <c r="I44" s="59">
        <v>5.7000000000000002E-2</v>
      </c>
      <c r="J44" s="59">
        <f>Table1[[#This Row],[Consumo en Modo Transmisión mA]]-Table1[[#This Row],[Consumo en modo Espera mA]]</f>
        <v>3.9000000000000007E-2</v>
      </c>
    </row>
    <row r="45" spans="2:20" x14ac:dyDescent="0.25">
      <c r="B45" s="58">
        <f t="shared" si="3"/>
        <v>40</v>
      </c>
      <c r="C45" s="59">
        <v>20</v>
      </c>
      <c r="D45" s="59">
        <f t="shared" si="4"/>
        <v>10.654297</v>
      </c>
      <c r="E45" s="59">
        <v>-9.3457030000000003</v>
      </c>
      <c r="F45" s="65">
        <f t="shared" si="5"/>
        <v>16.5</v>
      </c>
      <c r="G45" s="59">
        <v>-3.5</v>
      </c>
      <c r="H45" s="59">
        <v>1.7999999999999999E-2</v>
      </c>
      <c r="I45" s="59">
        <v>5.8999999999999997E-2</v>
      </c>
      <c r="J45" s="59">
        <f>Table1[[#This Row],[Consumo en Modo Transmisión mA]]-Table1[[#This Row],[Consumo en modo Espera mA]]</f>
        <v>4.0999999999999995E-2</v>
      </c>
    </row>
    <row r="46" spans="2:20" x14ac:dyDescent="0.25">
      <c r="B46" s="58">
        <f t="shared" si="3"/>
        <v>41</v>
      </c>
      <c r="C46" s="59">
        <v>20</v>
      </c>
      <c r="D46" s="59">
        <f t="shared" si="4"/>
        <v>10.874024</v>
      </c>
      <c r="E46" s="59">
        <v>-9.1259759999999996</v>
      </c>
      <c r="F46" s="65">
        <f t="shared" si="5"/>
        <v>16.5</v>
      </c>
      <c r="G46" s="59">
        <v>-3.5</v>
      </c>
      <c r="H46" s="59">
        <v>1.7999999999999999E-2</v>
      </c>
      <c r="I46" s="59">
        <v>0.06</v>
      </c>
      <c r="J46" s="59">
        <f>Table1[[#This Row],[Consumo en Modo Transmisión mA]]-Table1[[#This Row],[Consumo en modo Espera mA]]</f>
        <v>4.1999999999999996E-2</v>
      </c>
    </row>
    <row r="47" spans="2:20" ht="16.5" thickBot="1" x14ac:dyDescent="0.3">
      <c r="B47" s="58">
        <f t="shared" si="3"/>
        <v>42</v>
      </c>
      <c r="C47" s="59">
        <v>20</v>
      </c>
      <c r="D47" s="59">
        <f t="shared" si="4"/>
        <v>11.069336</v>
      </c>
      <c r="E47" s="59">
        <v>-8.9306640000000002</v>
      </c>
      <c r="F47" s="65">
        <f t="shared" si="5"/>
        <v>16.5</v>
      </c>
      <c r="G47" s="59">
        <v>-3.5</v>
      </c>
      <c r="H47" s="59">
        <v>1.7999999999999999E-2</v>
      </c>
      <c r="I47" s="59">
        <v>0.06</v>
      </c>
      <c r="J47" s="59">
        <f>Table1[[#This Row],[Consumo en Modo Transmisión mA]]-Table1[[#This Row],[Consumo en modo Espera mA]]</f>
        <v>4.1999999999999996E-2</v>
      </c>
    </row>
    <row r="48" spans="2:20" ht="16.5" thickBot="1" x14ac:dyDescent="0.3">
      <c r="B48" s="66">
        <f t="shared" si="3"/>
        <v>43</v>
      </c>
      <c r="C48" s="67">
        <v>20</v>
      </c>
      <c r="D48" s="67">
        <f t="shared" si="4"/>
        <v>11.264649</v>
      </c>
      <c r="E48" s="67">
        <v>-8.7353509999999996</v>
      </c>
      <c r="F48" s="68">
        <f t="shared" si="5"/>
        <v>17</v>
      </c>
      <c r="G48" s="67">
        <v>-3</v>
      </c>
      <c r="H48" s="67">
        <v>1.7999999999999999E-2</v>
      </c>
      <c r="I48" s="67">
        <v>6.0999999999999999E-2</v>
      </c>
      <c r="J48" s="69">
        <f>Table1[[#This Row],[Consumo en Modo Transmisión mA]]-Table1[[#This Row],[Consumo en modo Espera mA]]</f>
        <v>4.2999999999999997E-2</v>
      </c>
    </row>
    <row r="49" spans="2:10" x14ac:dyDescent="0.25">
      <c r="B49" s="58">
        <f t="shared" si="3"/>
        <v>44</v>
      </c>
      <c r="C49" s="59">
        <v>20</v>
      </c>
      <c r="D49" s="59">
        <f t="shared" si="4"/>
        <v>11.435547</v>
      </c>
      <c r="E49" s="59">
        <v>-8.5644530000000003</v>
      </c>
      <c r="F49" s="65">
        <f t="shared" si="5"/>
        <v>17</v>
      </c>
      <c r="G49" s="59">
        <v>-3</v>
      </c>
      <c r="H49" s="59">
        <v>1.7999999999999999E-2</v>
      </c>
      <c r="I49" s="59">
        <v>6.2E-2</v>
      </c>
      <c r="J49" s="59">
        <f>Table1[[#This Row],[Consumo en Modo Transmisión mA]]-Table1[[#This Row],[Consumo en modo Espera mA]]</f>
        <v>4.3999999999999997E-2</v>
      </c>
    </row>
    <row r="50" spans="2:10" x14ac:dyDescent="0.25">
      <c r="B50" s="58">
        <f t="shared" si="3"/>
        <v>45</v>
      </c>
      <c r="C50" s="59">
        <v>20</v>
      </c>
      <c r="D50" s="59">
        <f t="shared" si="4"/>
        <v>11.606450000000001</v>
      </c>
      <c r="E50" s="59">
        <v>-8.3935499999999994</v>
      </c>
      <c r="F50" s="65">
        <f t="shared" si="5"/>
        <v>17</v>
      </c>
      <c r="G50" s="59">
        <v>-3</v>
      </c>
      <c r="H50" s="59">
        <v>1.7999999999999999E-2</v>
      </c>
      <c r="I50" s="59">
        <v>6.4000000000000001E-2</v>
      </c>
      <c r="J50" s="59">
        <f>Table1[[#This Row],[Consumo en Modo Transmisión mA]]-Table1[[#This Row],[Consumo en modo Espera mA]]</f>
        <v>4.5999999999999999E-2</v>
      </c>
    </row>
    <row r="51" spans="2:10" x14ac:dyDescent="0.25">
      <c r="B51" s="58">
        <f t="shared" si="3"/>
        <v>46</v>
      </c>
      <c r="C51" s="59">
        <v>20</v>
      </c>
      <c r="D51" s="59">
        <f t="shared" si="4"/>
        <v>11.777343999999999</v>
      </c>
      <c r="E51" s="59">
        <v>-8.2226560000000006</v>
      </c>
      <c r="F51" s="65">
        <f t="shared" si="5"/>
        <v>17</v>
      </c>
      <c r="G51" s="59">
        <v>-3</v>
      </c>
      <c r="H51" s="59">
        <v>1.7999999999999999E-2</v>
      </c>
      <c r="I51" s="59">
        <v>6.4000000000000001E-2</v>
      </c>
      <c r="J51" s="59">
        <f>Table1[[#This Row],[Consumo en Modo Transmisión mA]]-Table1[[#This Row],[Consumo en modo Espera mA]]</f>
        <v>4.5999999999999999E-2</v>
      </c>
    </row>
    <row r="52" spans="2:10" x14ac:dyDescent="0.25">
      <c r="B52" s="58">
        <f t="shared" si="3"/>
        <v>47</v>
      </c>
      <c r="C52" s="59">
        <v>20</v>
      </c>
      <c r="D52" s="59">
        <f t="shared" si="4"/>
        <v>11.972657</v>
      </c>
      <c r="E52" s="59">
        <v>-8.0273430000000001</v>
      </c>
      <c r="F52" s="65">
        <f t="shared" si="5"/>
        <v>17</v>
      </c>
      <c r="G52" s="59">
        <v>-3</v>
      </c>
      <c r="H52" s="59">
        <v>1.7999999999999999E-2</v>
      </c>
      <c r="I52" s="59">
        <v>6.5000000000000002E-2</v>
      </c>
      <c r="J52" s="59">
        <f>Table1[[#This Row],[Consumo en Modo Transmisión mA]]-Table1[[#This Row],[Consumo en modo Espera mA]]</f>
        <v>4.7E-2</v>
      </c>
    </row>
    <row r="53" spans="2:10" x14ac:dyDescent="0.25">
      <c r="B53" s="58">
        <f t="shared" si="3"/>
        <v>48</v>
      </c>
      <c r="C53" s="59">
        <v>20</v>
      </c>
      <c r="D53" s="59">
        <f t="shared" si="4"/>
        <v>12.119140999999999</v>
      </c>
      <c r="E53" s="59">
        <v>-7.8808590000000001</v>
      </c>
      <c r="F53" s="65">
        <f t="shared" si="5"/>
        <v>17.5</v>
      </c>
      <c r="G53" s="59">
        <v>-2.5</v>
      </c>
      <c r="H53" s="59">
        <v>1.7999999999999999E-2</v>
      </c>
      <c r="I53" s="59">
        <v>6.6000000000000003E-2</v>
      </c>
      <c r="J53" s="59">
        <f>Table1[[#This Row],[Consumo en Modo Transmisión mA]]-Table1[[#This Row],[Consumo en modo Espera mA]]</f>
        <v>4.8000000000000001E-2</v>
      </c>
    </row>
    <row r="54" spans="2:10" x14ac:dyDescent="0.25">
      <c r="B54" s="58">
        <f t="shared" si="3"/>
        <v>49</v>
      </c>
      <c r="C54" s="59">
        <v>20</v>
      </c>
      <c r="D54" s="59">
        <f t="shared" si="4"/>
        <v>12.265625</v>
      </c>
      <c r="E54" s="59">
        <v>-7.734375</v>
      </c>
      <c r="F54" s="65">
        <f t="shared" si="5"/>
        <v>17.5</v>
      </c>
      <c r="G54" s="59">
        <v>-2.5</v>
      </c>
      <c r="H54" s="59">
        <v>1.7999999999999999E-2</v>
      </c>
      <c r="I54" s="59">
        <v>6.7000000000000004E-2</v>
      </c>
      <c r="J54" s="59">
        <f>Table1[[#This Row],[Consumo en Modo Transmisión mA]]-Table1[[#This Row],[Consumo en modo Espera mA]]</f>
        <v>4.9000000000000002E-2</v>
      </c>
    </row>
    <row r="55" spans="2:10" x14ac:dyDescent="0.25">
      <c r="B55" s="58">
        <f t="shared" ref="B55:B79" si="6">B54+1</f>
        <v>50</v>
      </c>
      <c r="C55" s="59">
        <v>20</v>
      </c>
      <c r="D55" s="59">
        <f t="shared" si="4"/>
        <v>12.436524</v>
      </c>
      <c r="E55" s="59">
        <v>-7.5634759999999996</v>
      </c>
      <c r="F55" s="65">
        <f t="shared" si="5"/>
        <v>17.5</v>
      </c>
      <c r="G55" s="59">
        <v>-2.5</v>
      </c>
      <c r="H55" s="59">
        <v>1.7999999999999999E-2</v>
      </c>
      <c r="I55" s="59">
        <v>6.7000000000000004E-2</v>
      </c>
      <c r="J55" s="59">
        <f>Table1[[#This Row],[Consumo en Modo Transmisión mA]]-Table1[[#This Row],[Consumo en modo Espera mA]]</f>
        <v>4.9000000000000002E-2</v>
      </c>
    </row>
    <row r="56" spans="2:10" x14ac:dyDescent="0.25">
      <c r="B56" s="58">
        <f t="shared" si="6"/>
        <v>51</v>
      </c>
      <c r="C56" s="59">
        <v>20</v>
      </c>
      <c r="D56" s="59">
        <f t="shared" si="4"/>
        <v>12.583008</v>
      </c>
      <c r="E56" s="59">
        <v>-7.4169919999999996</v>
      </c>
      <c r="F56" s="65">
        <f t="shared" si="5"/>
        <v>17.5</v>
      </c>
      <c r="G56" s="59">
        <v>-2.5</v>
      </c>
      <c r="H56" s="59">
        <v>1.7999999999999999E-2</v>
      </c>
      <c r="I56" s="59">
        <v>6.9000000000000006E-2</v>
      </c>
      <c r="J56" s="59">
        <f>Table1[[#This Row],[Consumo en Modo Transmisión mA]]-Table1[[#This Row],[Consumo en modo Espera mA]]</f>
        <v>5.1000000000000004E-2</v>
      </c>
    </row>
    <row r="57" spans="2:10" x14ac:dyDescent="0.25">
      <c r="B57" s="58">
        <f t="shared" si="6"/>
        <v>52</v>
      </c>
      <c r="C57" s="59">
        <v>20</v>
      </c>
      <c r="D57" s="59">
        <f t="shared" si="4"/>
        <v>12.729493</v>
      </c>
      <c r="E57" s="59">
        <v>-7.2705070000000003</v>
      </c>
      <c r="F57" s="65">
        <f t="shared" si="5"/>
        <v>17.5</v>
      </c>
      <c r="G57" s="59">
        <v>-2.5</v>
      </c>
      <c r="H57" s="59">
        <v>1.7999999999999999E-2</v>
      </c>
      <c r="I57" s="59">
        <v>7.0000000000000007E-2</v>
      </c>
      <c r="J57" s="59">
        <f>Table1[[#This Row],[Consumo en Modo Transmisión mA]]-Table1[[#This Row],[Consumo en modo Espera mA]]</f>
        <v>5.2000000000000005E-2</v>
      </c>
    </row>
    <row r="58" spans="2:10" ht="16.5" thickBot="1" x14ac:dyDescent="0.3">
      <c r="B58" s="58">
        <f t="shared" si="6"/>
        <v>53</v>
      </c>
      <c r="C58" s="59">
        <v>20</v>
      </c>
      <c r="D58" s="59">
        <f t="shared" si="4"/>
        <v>12.875976999999999</v>
      </c>
      <c r="E58" s="59">
        <v>-7.1240230000000002</v>
      </c>
      <c r="F58" s="65">
        <f t="shared" si="5"/>
        <v>17.5</v>
      </c>
      <c r="G58" s="59">
        <v>-2.5</v>
      </c>
      <c r="H58" s="59">
        <v>1.7999999999999999E-2</v>
      </c>
      <c r="I58" s="59">
        <v>7.0000000000000007E-2</v>
      </c>
      <c r="J58" s="59">
        <f>Table1[[#This Row],[Consumo en Modo Transmisión mA]]-Table1[[#This Row],[Consumo en modo Espera mA]]</f>
        <v>5.2000000000000005E-2</v>
      </c>
    </row>
    <row r="59" spans="2:10" ht="16.5" thickBot="1" x14ac:dyDescent="0.3">
      <c r="B59" s="66">
        <f t="shared" si="6"/>
        <v>54</v>
      </c>
      <c r="C59" s="67">
        <v>20</v>
      </c>
      <c r="D59" s="67">
        <f t="shared" si="4"/>
        <v>13.022461</v>
      </c>
      <c r="E59" s="67">
        <v>-6.9775390000000002</v>
      </c>
      <c r="F59" s="68">
        <f t="shared" si="5"/>
        <v>18</v>
      </c>
      <c r="G59" s="67">
        <v>-2</v>
      </c>
      <c r="H59" s="67">
        <v>1.7999999999999999E-2</v>
      </c>
      <c r="I59" s="67">
        <v>7.0999999999999994E-2</v>
      </c>
      <c r="J59" s="69">
        <f>Table1[[#This Row],[Consumo en Modo Transmisión mA]]-Table1[[#This Row],[Consumo en modo Espera mA]]</f>
        <v>5.2999999999999992E-2</v>
      </c>
    </row>
    <row r="60" spans="2:10" x14ac:dyDescent="0.25">
      <c r="B60" s="58">
        <f t="shared" si="6"/>
        <v>55</v>
      </c>
      <c r="C60" s="59">
        <v>20</v>
      </c>
      <c r="D60" s="59">
        <f t="shared" si="4"/>
        <v>13.168946</v>
      </c>
      <c r="E60" s="59">
        <v>-6.831054</v>
      </c>
      <c r="F60" s="65">
        <f t="shared" si="5"/>
        <v>18</v>
      </c>
      <c r="G60" s="59">
        <v>-2</v>
      </c>
      <c r="H60" s="59">
        <v>1.7999999999999999E-2</v>
      </c>
      <c r="I60" s="59">
        <v>7.1999999999999995E-2</v>
      </c>
      <c r="J60" s="59">
        <f>Table1[[#This Row],[Consumo en Modo Transmisión mA]]-Table1[[#This Row],[Consumo en modo Espera mA]]</f>
        <v>5.3999999999999992E-2</v>
      </c>
    </row>
    <row r="61" spans="2:10" x14ac:dyDescent="0.25">
      <c r="B61" s="58">
        <f t="shared" si="6"/>
        <v>56</v>
      </c>
      <c r="C61" s="59">
        <v>20</v>
      </c>
      <c r="D61" s="59">
        <f t="shared" si="4"/>
        <v>13.242187999999999</v>
      </c>
      <c r="E61" s="59">
        <v>-6.7578120000000004</v>
      </c>
      <c r="F61" s="65">
        <f t="shared" si="5"/>
        <v>18</v>
      </c>
      <c r="G61" s="59">
        <v>-2</v>
      </c>
      <c r="H61" s="59">
        <v>1.7999999999999999E-2</v>
      </c>
      <c r="I61" s="59">
        <v>7.2999999999999995E-2</v>
      </c>
      <c r="J61" s="59">
        <f>Table1[[#This Row],[Consumo en Modo Transmisión mA]]-Table1[[#This Row],[Consumo en modo Espera mA]]</f>
        <v>5.4999999999999993E-2</v>
      </c>
    </row>
    <row r="62" spans="2:10" x14ac:dyDescent="0.25">
      <c r="B62" s="58">
        <f t="shared" si="6"/>
        <v>57</v>
      </c>
      <c r="C62" s="59">
        <v>20</v>
      </c>
      <c r="D62" s="59">
        <f t="shared" si="4"/>
        <v>13.364258</v>
      </c>
      <c r="E62" s="59">
        <v>-6.6357419999999996</v>
      </c>
      <c r="F62" s="65">
        <f t="shared" si="5"/>
        <v>18</v>
      </c>
      <c r="G62" s="59">
        <v>-2</v>
      </c>
      <c r="H62" s="59">
        <v>1.7999999999999999E-2</v>
      </c>
      <c r="I62" s="59">
        <v>7.2999999999999995E-2</v>
      </c>
      <c r="J62" s="59">
        <f>Table1[[#This Row],[Consumo en Modo Transmisión mA]]-Table1[[#This Row],[Consumo en modo Espera mA]]</f>
        <v>5.4999999999999993E-2</v>
      </c>
    </row>
    <row r="63" spans="2:10" x14ac:dyDescent="0.25">
      <c r="B63" s="58">
        <f t="shared" si="6"/>
        <v>58</v>
      </c>
      <c r="C63" s="59">
        <v>20</v>
      </c>
      <c r="D63" s="59">
        <f t="shared" si="4"/>
        <v>13.510743</v>
      </c>
      <c r="E63" s="59">
        <v>-6.4892570000000003</v>
      </c>
      <c r="F63" s="65">
        <f t="shared" si="5"/>
        <v>18</v>
      </c>
      <c r="G63" s="59">
        <v>-2</v>
      </c>
      <c r="H63" s="59">
        <v>1.7999999999999999E-2</v>
      </c>
      <c r="I63" s="59">
        <v>7.4999999999999997E-2</v>
      </c>
      <c r="J63" s="59">
        <f>Table1[[#This Row],[Consumo en Modo Transmisión mA]]-Table1[[#This Row],[Consumo en modo Espera mA]]</f>
        <v>5.6999999999999995E-2</v>
      </c>
    </row>
    <row r="64" spans="2:10" x14ac:dyDescent="0.25">
      <c r="B64" s="58">
        <f t="shared" si="6"/>
        <v>59</v>
      </c>
      <c r="C64" s="59">
        <v>20</v>
      </c>
      <c r="D64" s="59">
        <f t="shared" si="4"/>
        <v>13.608399</v>
      </c>
      <c r="E64" s="59">
        <v>-6.3916009999999996</v>
      </c>
      <c r="F64" s="65">
        <f t="shared" si="5"/>
        <v>18</v>
      </c>
      <c r="G64" s="59">
        <v>-2</v>
      </c>
      <c r="H64" s="59">
        <v>1.7999999999999999E-2</v>
      </c>
      <c r="I64" s="59">
        <v>7.5999999999999998E-2</v>
      </c>
      <c r="J64" s="59">
        <f>Table1[[#This Row],[Consumo en Modo Transmisión mA]]-Table1[[#This Row],[Consumo en modo Espera mA]]</f>
        <v>5.7999999999999996E-2</v>
      </c>
    </row>
    <row r="65" spans="2:10" x14ac:dyDescent="0.25">
      <c r="B65" s="58">
        <f t="shared" si="6"/>
        <v>60</v>
      </c>
      <c r="C65" s="59">
        <v>20</v>
      </c>
      <c r="D65" s="59">
        <f t="shared" si="4"/>
        <v>13.779297</v>
      </c>
      <c r="E65" s="59">
        <v>-6.2207030000000003</v>
      </c>
      <c r="F65" s="65">
        <f t="shared" si="5"/>
        <v>18.5</v>
      </c>
      <c r="G65" s="59">
        <v>-1.5</v>
      </c>
      <c r="H65" s="59">
        <v>1.7999999999999999E-2</v>
      </c>
      <c r="I65" s="59">
        <v>7.6999999999999999E-2</v>
      </c>
      <c r="J65" s="59">
        <f>Table1[[#This Row],[Consumo en Modo Transmisión mA]]-Table1[[#This Row],[Consumo en modo Espera mA]]</f>
        <v>5.8999999999999997E-2</v>
      </c>
    </row>
    <row r="66" spans="2:10" x14ac:dyDescent="0.25">
      <c r="B66" s="58">
        <f t="shared" si="6"/>
        <v>61</v>
      </c>
      <c r="C66" s="59">
        <v>20</v>
      </c>
      <c r="D66" s="59">
        <f t="shared" si="4"/>
        <v>13.852540000000001</v>
      </c>
      <c r="E66" s="59">
        <v>-6.1474599999999997</v>
      </c>
      <c r="F66" s="65">
        <f t="shared" si="5"/>
        <v>18.5</v>
      </c>
      <c r="G66" s="59">
        <v>-1.5</v>
      </c>
      <c r="H66" s="59">
        <v>1.7999999999999999E-2</v>
      </c>
      <c r="I66" s="59">
        <v>7.6999999999999999E-2</v>
      </c>
      <c r="J66" s="59">
        <f>Table1[[#This Row],[Consumo en Modo Transmisión mA]]-Table1[[#This Row],[Consumo en modo Espera mA]]</f>
        <v>5.8999999999999997E-2</v>
      </c>
    </row>
    <row r="67" spans="2:10" x14ac:dyDescent="0.25">
      <c r="B67" s="58">
        <f t="shared" si="6"/>
        <v>62</v>
      </c>
      <c r="C67" s="59">
        <v>20</v>
      </c>
      <c r="D67" s="59">
        <f t="shared" si="4"/>
        <v>13.950196</v>
      </c>
      <c r="E67" s="59">
        <v>-6.049804</v>
      </c>
      <c r="F67" s="65">
        <f t="shared" si="5"/>
        <v>18.5</v>
      </c>
      <c r="G67" s="59">
        <v>-1.5</v>
      </c>
      <c r="H67" s="59">
        <v>1.7999999999999999E-2</v>
      </c>
      <c r="I67" s="59">
        <v>7.8E-2</v>
      </c>
      <c r="J67" s="59">
        <f>Table1[[#This Row],[Consumo en Modo Transmisión mA]]-Table1[[#This Row],[Consumo en modo Espera mA]]</f>
        <v>0.06</v>
      </c>
    </row>
    <row r="68" spans="2:10" x14ac:dyDescent="0.25">
      <c r="B68" s="58">
        <f t="shared" si="6"/>
        <v>63</v>
      </c>
      <c r="C68" s="59">
        <v>20</v>
      </c>
      <c r="D68" s="59">
        <f t="shared" si="4"/>
        <v>14.047851999999999</v>
      </c>
      <c r="E68" s="59">
        <v>-5.9521480000000002</v>
      </c>
      <c r="F68" s="65">
        <f t="shared" si="5"/>
        <v>18.5</v>
      </c>
      <c r="G68" s="59">
        <v>-1.5</v>
      </c>
      <c r="H68" s="59">
        <v>1.7999999999999999E-2</v>
      </c>
      <c r="I68" s="59">
        <v>0.08</v>
      </c>
      <c r="J68" s="59">
        <f>Table1[[#This Row],[Consumo en Modo Transmisión mA]]-Table1[[#This Row],[Consumo en modo Espera mA]]</f>
        <v>6.2E-2</v>
      </c>
    </row>
    <row r="69" spans="2:10" x14ac:dyDescent="0.25">
      <c r="B69" s="58">
        <f t="shared" si="6"/>
        <v>64</v>
      </c>
      <c r="C69" s="59">
        <v>20</v>
      </c>
      <c r="D69" s="59">
        <f t="shared" si="4"/>
        <v>14.145508</v>
      </c>
      <c r="E69" s="59">
        <v>-5.8544919999999996</v>
      </c>
      <c r="F69" s="65">
        <f t="shared" si="5"/>
        <v>18.5</v>
      </c>
      <c r="G69" s="59">
        <v>-1.5</v>
      </c>
      <c r="H69" s="59">
        <v>1.7999999999999999E-2</v>
      </c>
      <c r="I69" s="59">
        <v>0.08</v>
      </c>
      <c r="J69" s="59">
        <f>Table1[[#This Row],[Consumo en Modo Transmisión mA]]-Table1[[#This Row],[Consumo en modo Espera mA]]</f>
        <v>6.2E-2</v>
      </c>
    </row>
    <row r="70" spans="2:10" x14ac:dyDescent="0.25">
      <c r="B70" s="58">
        <f t="shared" si="6"/>
        <v>65</v>
      </c>
      <c r="C70" s="59">
        <v>20</v>
      </c>
      <c r="D70" s="59">
        <f t="shared" ref="D70:D101" si="7">C70+E70</f>
        <v>14.243165000000001</v>
      </c>
      <c r="E70" s="59">
        <v>-5.7568349999999997</v>
      </c>
      <c r="F70" s="65">
        <f t="shared" ref="F70:F101" si="8">C70+G70</f>
        <v>18.5</v>
      </c>
      <c r="G70" s="59">
        <v>-1.5</v>
      </c>
      <c r="H70" s="59">
        <v>1.7999999999999999E-2</v>
      </c>
      <c r="I70" s="59">
        <v>8.1000000000000003E-2</v>
      </c>
      <c r="J70" s="59">
        <f>Table1[[#This Row],[Consumo en Modo Transmisión mA]]-Table1[[#This Row],[Consumo en modo Espera mA]]</f>
        <v>6.3E-2</v>
      </c>
    </row>
    <row r="71" spans="2:10" x14ac:dyDescent="0.25">
      <c r="B71" s="58">
        <f t="shared" si="6"/>
        <v>66</v>
      </c>
      <c r="C71" s="59">
        <v>20</v>
      </c>
      <c r="D71" s="59">
        <f t="shared" si="7"/>
        <v>14.340821</v>
      </c>
      <c r="E71" s="59">
        <v>-5.659179</v>
      </c>
      <c r="F71" s="65">
        <f t="shared" si="8"/>
        <v>18.5</v>
      </c>
      <c r="G71" s="59">
        <v>-1.5</v>
      </c>
      <c r="H71" s="59">
        <v>1.7999999999999999E-2</v>
      </c>
      <c r="I71" s="59">
        <v>8.2000000000000003E-2</v>
      </c>
      <c r="J71" s="59">
        <f>Table1[[#This Row],[Consumo en Modo Transmisión mA]]-Table1[[#This Row],[Consumo en modo Espera mA]]</f>
        <v>6.4000000000000001E-2</v>
      </c>
    </row>
    <row r="72" spans="2:10" x14ac:dyDescent="0.25">
      <c r="B72" s="58">
        <f t="shared" si="6"/>
        <v>67</v>
      </c>
      <c r="C72" s="59">
        <v>20</v>
      </c>
      <c r="D72" s="59">
        <f t="shared" si="7"/>
        <v>14.438476999999999</v>
      </c>
      <c r="E72" s="59">
        <v>-5.5615230000000002</v>
      </c>
      <c r="F72" s="65">
        <f t="shared" si="8"/>
        <v>18.5</v>
      </c>
      <c r="G72" s="59">
        <v>-1.5</v>
      </c>
      <c r="H72" s="59">
        <v>1.7999999999999999E-2</v>
      </c>
      <c r="I72" s="59">
        <v>8.2000000000000003E-2</v>
      </c>
      <c r="J72" s="59">
        <f>Table1[[#This Row],[Consumo en Modo Transmisión mA]]-Table1[[#This Row],[Consumo en modo Espera mA]]</f>
        <v>6.4000000000000001E-2</v>
      </c>
    </row>
    <row r="73" spans="2:10" x14ac:dyDescent="0.25">
      <c r="B73" s="58">
        <f t="shared" si="6"/>
        <v>68</v>
      </c>
      <c r="C73" s="59">
        <v>20</v>
      </c>
      <c r="D73" s="59">
        <f t="shared" si="7"/>
        <v>14.511718999999999</v>
      </c>
      <c r="E73" s="59">
        <v>-5.4882809999999997</v>
      </c>
      <c r="F73" s="65">
        <f t="shared" si="8"/>
        <v>18.5</v>
      </c>
      <c r="G73" s="59">
        <v>-1.5</v>
      </c>
      <c r="H73" s="59">
        <v>1.7999999999999999E-2</v>
      </c>
      <c r="I73" s="59">
        <v>8.3000000000000004E-2</v>
      </c>
      <c r="J73" s="59">
        <f>Table1[[#This Row],[Consumo en Modo Transmisión mA]]-Table1[[#This Row],[Consumo en modo Espera mA]]</f>
        <v>6.5000000000000002E-2</v>
      </c>
    </row>
    <row r="74" spans="2:10" x14ac:dyDescent="0.25">
      <c r="B74" s="58">
        <f t="shared" si="6"/>
        <v>69</v>
      </c>
      <c r="C74" s="59">
        <v>20</v>
      </c>
      <c r="D74" s="59">
        <f t="shared" si="7"/>
        <v>14.584961</v>
      </c>
      <c r="E74" s="59">
        <v>-5.4150390000000002</v>
      </c>
      <c r="F74" s="65">
        <f t="shared" si="8"/>
        <v>18.5</v>
      </c>
      <c r="G74" s="59">
        <v>-1.5</v>
      </c>
      <c r="H74" s="59">
        <v>1.7999999999999999E-2</v>
      </c>
      <c r="I74" s="59">
        <v>8.5000000000000006E-2</v>
      </c>
      <c r="J74" s="59">
        <f>Table1[[#This Row],[Consumo en Modo Transmisión mA]]-Table1[[#This Row],[Consumo en modo Espera mA]]</f>
        <v>6.7000000000000004E-2</v>
      </c>
    </row>
    <row r="75" spans="2:10" x14ac:dyDescent="0.25">
      <c r="B75" s="58">
        <f t="shared" si="6"/>
        <v>70</v>
      </c>
      <c r="C75" s="59">
        <v>20</v>
      </c>
      <c r="D75" s="59">
        <f t="shared" si="7"/>
        <v>14.75586</v>
      </c>
      <c r="E75" s="59">
        <v>-5.2441399999999998</v>
      </c>
      <c r="F75" s="65">
        <f t="shared" si="8"/>
        <v>18.5</v>
      </c>
      <c r="G75" s="59">
        <v>-1.5</v>
      </c>
      <c r="H75" s="59">
        <v>1.7999999999999999E-2</v>
      </c>
      <c r="I75" s="59">
        <v>8.5999999999999993E-2</v>
      </c>
      <c r="J75" s="59">
        <f>Table1[[#This Row],[Consumo en Modo Transmisión mA]]-Table1[[#This Row],[Consumo en modo Espera mA]]</f>
        <v>6.7999999999999991E-2</v>
      </c>
    </row>
    <row r="76" spans="2:10" ht="16.5" thickBot="1" x14ac:dyDescent="0.3">
      <c r="B76" s="58">
        <f t="shared" si="6"/>
        <v>71</v>
      </c>
      <c r="C76" s="59">
        <v>20</v>
      </c>
      <c r="D76" s="59">
        <f t="shared" si="7"/>
        <v>14.780274</v>
      </c>
      <c r="E76" s="59">
        <v>-5.2197259999999996</v>
      </c>
      <c r="F76" s="65">
        <f t="shared" si="8"/>
        <v>18.5</v>
      </c>
      <c r="G76" s="59">
        <v>-1.5</v>
      </c>
      <c r="H76" s="59">
        <v>1.7999999999999999E-2</v>
      </c>
      <c r="I76" s="59">
        <v>8.5999999999999993E-2</v>
      </c>
      <c r="J76" s="59">
        <f>Table1[[#This Row],[Consumo en Modo Transmisión mA]]-Table1[[#This Row],[Consumo en modo Espera mA]]</f>
        <v>6.7999999999999991E-2</v>
      </c>
    </row>
    <row r="77" spans="2:10" ht="16.5" thickBot="1" x14ac:dyDescent="0.3">
      <c r="B77" s="66">
        <f t="shared" si="6"/>
        <v>72</v>
      </c>
      <c r="C77" s="67">
        <v>20</v>
      </c>
      <c r="D77" s="67">
        <f t="shared" si="7"/>
        <v>14.829101999999999</v>
      </c>
      <c r="E77" s="67">
        <v>-5.1708980000000002</v>
      </c>
      <c r="F77" s="68">
        <f t="shared" si="8"/>
        <v>19</v>
      </c>
      <c r="G77" s="67">
        <v>-1</v>
      </c>
      <c r="H77" s="67">
        <v>1.7999999999999999E-2</v>
      </c>
      <c r="I77" s="67">
        <v>8.6999999999999994E-2</v>
      </c>
      <c r="J77" s="69">
        <f>Table1[[#This Row],[Consumo en Modo Transmisión mA]]-Table1[[#This Row],[Consumo en modo Espera mA]]</f>
        <v>6.8999999999999992E-2</v>
      </c>
    </row>
    <row r="78" spans="2:10" x14ac:dyDescent="0.25">
      <c r="B78" s="58">
        <f t="shared" si="6"/>
        <v>73</v>
      </c>
      <c r="C78" s="59">
        <v>20</v>
      </c>
      <c r="D78" s="59">
        <f t="shared" si="7"/>
        <v>14.902343999999999</v>
      </c>
      <c r="E78" s="59">
        <v>-5.0976559999999997</v>
      </c>
      <c r="F78" s="65">
        <f t="shared" si="8"/>
        <v>19</v>
      </c>
      <c r="G78" s="59">
        <v>-1</v>
      </c>
      <c r="H78" s="59">
        <v>1.7999999999999999E-2</v>
      </c>
      <c r="I78" s="59">
        <v>8.7999999999999995E-2</v>
      </c>
      <c r="J78" s="59">
        <f>Table1[[#This Row],[Consumo en Modo Transmisión mA]]-Table1[[#This Row],[Consumo en modo Espera mA]]</f>
        <v>6.9999999999999993E-2</v>
      </c>
    </row>
    <row r="79" spans="2:10" x14ac:dyDescent="0.25">
      <c r="B79" s="58">
        <f t="shared" si="6"/>
        <v>74</v>
      </c>
      <c r="C79" s="59">
        <v>20</v>
      </c>
      <c r="D79" s="59">
        <f t="shared" si="7"/>
        <v>14.975586</v>
      </c>
      <c r="E79" s="59">
        <v>-5.0244140000000002</v>
      </c>
      <c r="F79" s="65">
        <f t="shared" si="8"/>
        <v>19</v>
      </c>
      <c r="G79" s="59">
        <v>-1</v>
      </c>
      <c r="H79" s="59">
        <v>1.7999999999999999E-2</v>
      </c>
      <c r="I79" s="59">
        <v>8.7999999999999995E-2</v>
      </c>
      <c r="J79" s="59">
        <f>Table1[[#This Row],[Consumo en Modo Transmisión mA]]-Table1[[#This Row],[Consumo en modo Espera mA]]</f>
        <v>6.9999999999999993E-2</v>
      </c>
    </row>
    <row r="80" spans="2:10" x14ac:dyDescent="0.25">
      <c r="B80" s="58">
        <f t="shared" ref="B80:B132" si="9">B79+1</f>
        <v>75</v>
      </c>
      <c r="C80" s="59">
        <v>20</v>
      </c>
      <c r="D80" s="59">
        <f t="shared" si="7"/>
        <v>15.146485</v>
      </c>
      <c r="E80" s="59">
        <v>-4.8535149999999998</v>
      </c>
      <c r="F80" s="65">
        <f t="shared" si="8"/>
        <v>19</v>
      </c>
      <c r="G80" s="59">
        <v>-1</v>
      </c>
      <c r="H80" s="59">
        <v>1.7999999999999999E-2</v>
      </c>
      <c r="I80" s="59">
        <v>0.09</v>
      </c>
      <c r="J80" s="59">
        <f>Table1[[#This Row],[Consumo en Modo Transmisión mA]]-Table1[[#This Row],[Consumo en modo Espera mA]]</f>
        <v>7.1999999999999995E-2</v>
      </c>
    </row>
    <row r="81" spans="2:10" x14ac:dyDescent="0.25">
      <c r="B81" s="58">
        <f t="shared" si="9"/>
        <v>76</v>
      </c>
      <c r="C81" s="59">
        <v>20</v>
      </c>
      <c r="D81" s="59">
        <f t="shared" si="7"/>
        <v>15.122071</v>
      </c>
      <c r="E81" s="59">
        <v>-4.877929</v>
      </c>
      <c r="F81" s="65">
        <f t="shared" si="8"/>
        <v>19</v>
      </c>
      <c r="G81" s="59">
        <v>-1</v>
      </c>
      <c r="H81" s="59">
        <v>1.7999999999999999E-2</v>
      </c>
      <c r="I81" s="59">
        <v>9.0999999999999998E-2</v>
      </c>
      <c r="J81" s="59">
        <f>Table1[[#This Row],[Consumo en Modo Transmisión mA]]-Table1[[#This Row],[Consumo en modo Espera mA]]</f>
        <v>7.2999999999999995E-2</v>
      </c>
    </row>
    <row r="82" spans="2:10" x14ac:dyDescent="0.25">
      <c r="B82" s="58">
        <f t="shared" si="9"/>
        <v>77</v>
      </c>
      <c r="C82" s="59">
        <v>20</v>
      </c>
      <c r="D82" s="59">
        <f t="shared" si="7"/>
        <v>15.195312999999999</v>
      </c>
      <c r="E82" s="59">
        <v>-4.8046870000000004</v>
      </c>
      <c r="F82" s="65">
        <f t="shared" si="8"/>
        <v>19</v>
      </c>
      <c r="G82" s="59">
        <v>-1</v>
      </c>
      <c r="H82" s="59">
        <v>1.7999999999999999E-2</v>
      </c>
      <c r="I82" s="59">
        <v>9.0999999999999998E-2</v>
      </c>
      <c r="J82" s="59">
        <f>Table1[[#This Row],[Consumo en Modo Transmisión mA]]-Table1[[#This Row],[Consumo en modo Espera mA]]</f>
        <v>7.2999999999999995E-2</v>
      </c>
    </row>
    <row r="83" spans="2:10" x14ac:dyDescent="0.25">
      <c r="B83" s="58">
        <f t="shared" si="9"/>
        <v>78</v>
      </c>
      <c r="C83" s="59">
        <v>20</v>
      </c>
      <c r="D83" s="59">
        <f t="shared" si="7"/>
        <v>15.268554999999999</v>
      </c>
      <c r="E83" s="59">
        <v>-4.7314449999999999</v>
      </c>
      <c r="F83" s="65">
        <f t="shared" si="8"/>
        <v>19</v>
      </c>
      <c r="G83" s="59">
        <v>-1</v>
      </c>
      <c r="H83" s="59">
        <v>1.7999999999999999E-2</v>
      </c>
      <c r="I83" s="59">
        <v>9.1999999999999998E-2</v>
      </c>
      <c r="J83" s="59">
        <f>Table1[[#This Row],[Consumo en Modo Transmisión mA]]-Table1[[#This Row],[Consumo en modo Espera mA]]</f>
        <v>7.3999999999999996E-2</v>
      </c>
    </row>
    <row r="84" spans="2:10" x14ac:dyDescent="0.25">
      <c r="B84" s="58">
        <f t="shared" si="9"/>
        <v>79</v>
      </c>
      <c r="C84" s="59">
        <v>20</v>
      </c>
      <c r="D84" s="59">
        <f t="shared" si="7"/>
        <v>15.317383</v>
      </c>
      <c r="E84" s="59">
        <v>-4.6826169999999996</v>
      </c>
      <c r="F84" s="65">
        <f t="shared" si="8"/>
        <v>19</v>
      </c>
      <c r="G84" s="59">
        <v>-1</v>
      </c>
      <c r="H84" s="59">
        <v>1.7999999999999999E-2</v>
      </c>
      <c r="I84" s="59">
        <v>9.2999999999999999E-2</v>
      </c>
      <c r="J84" s="59">
        <f>Table1[[#This Row],[Consumo en Modo Transmisión mA]]-Table1[[#This Row],[Consumo en modo Espera mA]]</f>
        <v>7.4999999999999997E-2</v>
      </c>
    </row>
    <row r="85" spans="2:10" x14ac:dyDescent="0.25">
      <c r="B85" s="58">
        <f t="shared" si="9"/>
        <v>80</v>
      </c>
      <c r="C85" s="59">
        <v>20</v>
      </c>
      <c r="D85" s="59">
        <f t="shared" si="7"/>
        <v>15.463868</v>
      </c>
      <c r="E85" s="59">
        <v>-4.5361320000000003</v>
      </c>
      <c r="F85" s="65">
        <f t="shared" si="8"/>
        <v>19</v>
      </c>
      <c r="G85" s="59">
        <v>-1</v>
      </c>
      <c r="H85" s="59">
        <v>1.7999999999999999E-2</v>
      </c>
      <c r="I85" s="59">
        <v>9.2999999999999999E-2</v>
      </c>
      <c r="J85" s="59">
        <f>Table1[[#This Row],[Consumo en Modo Transmisión mA]]-Table1[[#This Row],[Consumo en modo Espera mA]]</f>
        <v>7.4999999999999997E-2</v>
      </c>
    </row>
    <row r="86" spans="2:10" x14ac:dyDescent="0.25">
      <c r="B86" s="58">
        <f t="shared" si="9"/>
        <v>81</v>
      </c>
      <c r="C86" s="59">
        <v>20</v>
      </c>
      <c r="D86" s="59">
        <f t="shared" si="7"/>
        <v>15.439454</v>
      </c>
      <c r="E86" s="59">
        <v>-4.5605460000000004</v>
      </c>
      <c r="F86" s="65">
        <f t="shared" si="8"/>
        <v>19</v>
      </c>
      <c r="G86" s="59">
        <v>-1</v>
      </c>
      <c r="H86" s="59">
        <v>1.7999999999999999E-2</v>
      </c>
      <c r="I86" s="59">
        <v>9.5000000000000001E-2</v>
      </c>
      <c r="J86" s="59">
        <f>Table1[[#This Row],[Consumo en Modo Transmisión mA]]-Table1[[#This Row],[Consumo en modo Espera mA]]</f>
        <v>7.6999999999999999E-2</v>
      </c>
    </row>
    <row r="87" spans="2:10" x14ac:dyDescent="0.25">
      <c r="B87" s="58">
        <f t="shared" si="9"/>
        <v>82</v>
      </c>
      <c r="C87" s="59">
        <v>20</v>
      </c>
      <c r="D87" s="59">
        <f t="shared" si="7"/>
        <v>15.512696</v>
      </c>
      <c r="E87" s="59">
        <v>-4.487304</v>
      </c>
      <c r="F87" s="65">
        <f t="shared" si="8"/>
        <v>19</v>
      </c>
      <c r="G87" s="59">
        <v>-1</v>
      </c>
      <c r="H87" s="59">
        <v>1.7999999999999999E-2</v>
      </c>
      <c r="I87" s="59">
        <v>9.6000000000000002E-2</v>
      </c>
      <c r="J87" s="59">
        <f>Table1[[#This Row],[Consumo en Modo Transmisión mA]]-Table1[[#This Row],[Consumo en modo Espera mA]]</f>
        <v>7.8E-2</v>
      </c>
    </row>
    <row r="88" spans="2:10" x14ac:dyDescent="0.25">
      <c r="B88" s="58">
        <f t="shared" si="9"/>
        <v>83</v>
      </c>
      <c r="C88" s="59">
        <v>20</v>
      </c>
      <c r="D88" s="59">
        <f t="shared" si="7"/>
        <v>15.561524</v>
      </c>
      <c r="E88" s="59">
        <v>-4.4384759999999996</v>
      </c>
      <c r="F88" s="65">
        <f t="shared" si="8"/>
        <v>19</v>
      </c>
      <c r="G88" s="59">
        <v>-1</v>
      </c>
      <c r="H88" s="59">
        <v>1.7999999999999999E-2</v>
      </c>
      <c r="I88" s="59">
        <v>9.7000000000000003E-2</v>
      </c>
      <c r="J88" s="59">
        <f>Table1[[#This Row],[Consumo en Modo Transmisión mA]]-Table1[[#This Row],[Consumo en modo Espera mA]]</f>
        <v>7.9000000000000001E-2</v>
      </c>
    </row>
    <row r="89" spans="2:10" x14ac:dyDescent="0.25">
      <c r="B89" s="58">
        <f t="shared" si="9"/>
        <v>84</v>
      </c>
      <c r="C89" s="59">
        <v>20</v>
      </c>
      <c r="D89" s="59">
        <f t="shared" si="7"/>
        <v>15.610351999999999</v>
      </c>
      <c r="E89" s="59">
        <v>-4.3896480000000002</v>
      </c>
      <c r="F89" s="65">
        <f t="shared" si="8"/>
        <v>19</v>
      </c>
      <c r="G89" s="59">
        <v>-1</v>
      </c>
      <c r="H89" s="59">
        <v>1.7999999999999999E-2</v>
      </c>
      <c r="I89" s="59">
        <v>9.7000000000000003E-2</v>
      </c>
      <c r="J89" s="59">
        <f>Table1[[#This Row],[Consumo en Modo Transmisión mA]]-Table1[[#This Row],[Consumo en modo Espera mA]]</f>
        <v>7.9000000000000001E-2</v>
      </c>
    </row>
    <row r="90" spans="2:10" x14ac:dyDescent="0.25">
      <c r="B90" s="58">
        <f t="shared" si="9"/>
        <v>85</v>
      </c>
      <c r="C90" s="59">
        <v>20</v>
      </c>
      <c r="D90" s="59">
        <f t="shared" si="7"/>
        <v>15.756836</v>
      </c>
      <c r="E90" s="59">
        <v>-4.2431640000000002</v>
      </c>
      <c r="F90" s="65">
        <f t="shared" si="8"/>
        <v>19</v>
      </c>
      <c r="G90" s="59">
        <v>-1</v>
      </c>
      <c r="H90" s="59">
        <v>1.7999999999999999E-2</v>
      </c>
      <c r="I90" s="59">
        <v>9.8000000000000004E-2</v>
      </c>
      <c r="J90" s="59">
        <f>Table1[[#This Row],[Consumo en Modo Transmisión mA]]-Table1[[#This Row],[Consumo en modo Espera mA]]</f>
        <v>0.08</v>
      </c>
    </row>
    <row r="91" spans="2:10" x14ac:dyDescent="0.25">
      <c r="B91" s="58">
        <f t="shared" si="9"/>
        <v>86</v>
      </c>
      <c r="C91" s="59">
        <v>20</v>
      </c>
      <c r="D91" s="59">
        <f t="shared" si="7"/>
        <v>15.732422</v>
      </c>
      <c r="E91" s="59">
        <v>-4.2675780000000003</v>
      </c>
      <c r="F91" s="65">
        <f t="shared" si="8"/>
        <v>19</v>
      </c>
      <c r="G91" s="59">
        <v>-1</v>
      </c>
      <c r="H91" s="59">
        <v>1.7999999999999999E-2</v>
      </c>
      <c r="I91" s="59">
        <v>9.8000000000000004E-2</v>
      </c>
      <c r="J91" s="59">
        <f>Table1[[#This Row],[Consumo en Modo Transmisión mA]]-Table1[[#This Row],[Consumo en modo Espera mA]]</f>
        <v>0.08</v>
      </c>
    </row>
    <row r="92" spans="2:10" x14ac:dyDescent="0.25">
      <c r="B92" s="58">
        <f t="shared" si="9"/>
        <v>87</v>
      </c>
      <c r="C92" s="59">
        <v>20</v>
      </c>
      <c r="D92" s="59">
        <f t="shared" si="7"/>
        <v>15.78125</v>
      </c>
      <c r="E92" s="59">
        <v>-4.21875</v>
      </c>
      <c r="F92" s="65">
        <f t="shared" si="8"/>
        <v>19</v>
      </c>
      <c r="G92" s="59">
        <v>-1</v>
      </c>
      <c r="H92" s="59">
        <v>1.7999999999999999E-2</v>
      </c>
      <c r="I92" s="59">
        <v>9.9000000000000005E-2</v>
      </c>
      <c r="J92" s="59">
        <f>Table1[[#This Row],[Consumo en Modo Transmisión mA]]-Table1[[#This Row],[Consumo en modo Espera mA]]</f>
        <v>8.1000000000000003E-2</v>
      </c>
    </row>
    <row r="93" spans="2:10" x14ac:dyDescent="0.25">
      <c r="B93" s="58">
        <f t="shared" si="9"/>
        <v>88</v>
      </c>
      <c r="C93" s="59">
        <v>20</v>
      </c>
      <c r="D93" s="59">
        <f t="shared" si="7"/>
        <v>15.830079</v>
      </c>
      <c r="E93" s="59">
        <v>-4.1699210000000004</v>
      </c>
      <c r="F93" s="65">
        <f t="shared" si="8"/>
        <v>19</v>
      </c>
      <c r="G93" s="59">
        <v>-1</v>
      </c>
      <c r="H93" s="59">
        <v>1.7999999999999999E-2</v>
      </c>
      <c r="I93" s="59">
        <v>0.10100000000000001</v>
      </c>
      <c r="J93" s="59">
        <f>Table1[[#This Row],[Consumo en Modo Transmisión mA]]-Table1[[#This Row],[Consumo en modo Espera mA]]</f>
        <v>8.3000000000000004E-2</v>
      </c>
    </row>
    <row r="94" spans="2:10" ht="16.5" thickBot="1" x14ac:dyDescent="0.3">
      <c r="B94" s="58">
        <f t="shared" si="9"/>
        <v>89</v>
      </c>
      <c r="C94" s="59">
        <v>20</v>
      </c>
      <c r="D94" s="59">
        <f t="shared" si="7"/>
        <v>15.878907</v>
      </c>
      <c r="E94" s="59">
        <v>-4.1210930000000001</v>
      </c>
      <c r="F94" s="65">
        <f t="shared" si="8"/>
        <v>19</v>
      </c>
      <c r="G94" s="59">
        <v>-1</v>
      </c>
      <c r="H94" s="59">
        <v>1.7999999999999999E-2</v>
      </c>
      <c r="I94" s="59">
        <v>0.10100000000000001</v>
      </c>
      <c r="J94" s="59">
        <f>Table1[[#This Row],[Consumo en Modo Transmisión mA]]-Table1[[#This Row],[Consumo en modo Espera mA]]</f>
        <v>8.3000000000000004E-2</v>
      </c>
    </row>
    <row r="95" spans="2:10" ht="16.5" thickBot="1" x14ac:dyDescent="0.3">
      <c r="B95" s="66">
        <f t="shared" si="9"/>
        <v>90</v>
      </c>
      <c r="C95" s="67">
        <v>20</v>
      </c>
      <c r="D95" s="67">
        <f t="shared" si="7"/>
        <v>15.927735</v>
      </c>
      <c r="E95" s="67">
        <v>-4.0722649999999998</v>
      </c>
      <c r="F95" s="68">
        <f t="shared" si="8"/>
        <v>19.5</v>
      </c>
      <c r="G95" s="67">
        <v>-0.5</v>
      </c>
      <c r="H95" s="67">
        <v>1.7999999999999999E-2</v>
      </c>
      <c r="I95" s="67">
        <v>0.10199999999999999</v>
      </c>
      <c r="J95" s="69">
        <f>Table1[[#This Row],[Consumo en Modo Transmisión mA]]-Table1[[#This Row],[Consumo en modo Espera mA]]</f>
        <v>8.3999999999999991E-2</v>
      </c>
    </row>
    <row r="96" spans="2:10" x14ac:dyDescent="0.25">
      <c r="B96" s="58">
        <f t="shared" si="9"/>
        <v>91</v>
      </c>
      <c r="C96" s="59">
        <v>20</v>
      </c>
      <c r="D96" s="59">
        <f t="shared" si="7"/>
        <v>15.976562999999999</v>
      </c>
      <c r="E96" s="59">
        <v>-4.0234370000000004</v>
      </c>
      <c r="F96" s="65">
        <f t="shared" si="8"/>
        <v>19.5</v>
      </c>
      <c r="G96" s="59">
        <v>-0.5</v>
      </c>
      <c r="H96" s="59">
        <v>1.7999999999999999E-2</v>
      </c>
      <c r="I96" s="59">
        <v>0.10199999999999999</v>
      </c>
      <c r="J96" s="59">
        <f>Table1[[#This Row],[Consumo en Modo Transmisión mA]]-Table1[[#This Row],[Consumo en modo Espera mA]]</f>
        <v>8.3999999999999991E-2</v>
      </c>
    </row>
    <row r="97" spans="2:10" x14ac:dyDescent="0.25">
      <c r="B97" s="58">
        <f t="shared" si="9"/>
        <v>92</v>
      </c>
      <c r="C97" s="59">
        <v>20</v>
      </c>
      <c r="D97" s="59">
        <f t="shared" si="7"/>
        <v>16.000976999999999</v>
      </c>
      <c r="E97" s="59">
        <v>-3.9990230000000002</v>
      </c>
      <c r="F97" s="65">
        <f t="shared" si="8"/>
        <v>19.5</v>
      </c>
      <c r="G97" s="59">
        <v>-0.5</v>
      </c>
      <c r="H97" s="59">
        <v>1.7999999999999999E-2</v>
      </c>
      <c r="I97" s="59">
        <v>0.10299999999999999</v>
      </c>
      <c r="J97" s="59">
        <f>Table1[[#This Row],[Consumo en Modo Transmisión mA]]-Table1[[#This Row],[Consumo en modo Espera mA]]</f>
        <v>8.4999999999999992E-2</v>
      </c>
    </row>
    <row r="98" spans="2:10" x14ac:dyDescent="0.25">
      <c r="B98" s="58">
        <f t="shared" si="9"/>
        <v>93</v>
      </c>
      <c r="C98" s="59">
        <v>20</v>
      </c>
      <c r="D98" s="59">
        <f t="shared" si="7"/>
        <v>16.049804999999999</v>
      </c>
      <c r="E98" s="59">
        <v>-3.9501949999999999</v>
      </c>
      <c r="F98" s="65">
        <f t="shared" si="8"/>
        <v>19.5</v>
      </c>
      <c r="G98" s="59">
        <v>-0.5</v>
      </c>
      <c r="H98" s="59">
        <v>1.7999999999999999E-2</v>
      </c>
      <c r="I98" s="59">
        <v>0.10299999999999999</v>
      </c>
      <c r="J98" s="59">
        <f>Table1[[#This Row],[Consumo en Modo Transmisión mA]]-Table1[[#This Row],[Consumo en modo Espera mA]]</f>
        <v>8.4999999999999992E-2</v>
      </c>
    </row>
    <row r="99" spans="2:10" x14ac:dyDescent="0.25">
      <c r="B99" s="58">
        <f t="shared" si="9"/>
        <v>94</v>
      </c>
      <c r="C99" s="59">
        <v>20</v>
      </c>
      <c r="D99" s="59">
        <f t="shared" si="7"/>
        <v>16.098633</v>
      </c>
      <c r="E99" s="59">
        <v>-3.901367</v>
      </c>
      <c r="F99" s="65">
        <f t="shared" si="8"/>
        <v>19.5</v>
      </c>
      <c r="G99" s="59">
        <v>-0.5</v>
      </c>
      <c r="H99" s="59">
        <v>1.7999999999999999E-2</v>
      </c>
      <c r="I99" s="59">
        <v>0.104</v>
      </c>
      <c r="J99" s="59">
        <f>Table1[[#This Row],[Consumo en Modo Transmisión mA]]-Table1[[#This Row],[Consumo en modo Espera mA]]</f>
        <v>8.5999999999999993E-2</v>
      </c>
    </row>
    <row r="100" spans="2:10" x14ac:dyDescent="0.25">
      <c r="B100" s="58">
        <f t="shared" si="9"/>
        <v>95</v>
      </c>
      <c r="C100" s="59">
        <v>20</v>
      </c>
      <c r="D100" s="59">
        <f t="shared" si="7"/>
        <v>16.147461</v>
      </c>
      <c r="E100" s="59">
        <v>-3.8525390000000002</v>
      </c>
      <c r="F100" s="65">
        <f t="shared" si="8"/>
        <v>19.5</v>
      </c>
      <c r="G100" s="59">
        <v>-0.5</v>
      </c>
      <c r="H100" s="59">
        <v>1.7999999999999999E-2</v>
      </c>
      <c r="I100" s="59">
        <v>0.106</v>
      </c>
      <c r="J100" s="59">
        <f>Table1[[#This Row],[Consumo en Modo Transmisión mA]]-Table1[[#This Row],[Consumo en modo Espera mA]]</f>
        <v>8.7999999999999995E-2</v>
      </c>
    </row>
    <row r="101" spans="2:10" x14ac:dyDescent="0.25">
      <c r="B101" s="58">
        <f t="shared" si="9"/>
        <v>96</v>
      </c>
      <c r="C101" s="59">
        <v>20</v>
      </c>
      <c r="D101" s="59">
        <f t="shared" si="7"/>
        <v>16.171875</v>
      </c>
      <c r="E101" s="59">
        <v>-3.828125</v>
      </c>
      <c r="F101" s="65">
        <f t="shared" si="8"/>
        <v>19.5</v>
      </c>
      <c r="G101" s="59">
        <v>-0.5</v>
      </c>
      <c r="H101" s="59">
        <v>1.7999999999999999E-2</v>
      </c>
      <c r="I101" s="59">
        <v>0.107</v>
      </c>
      <c r="J101" s="59">
        <f>Table1[[#This Row],[Consumo en Modo Transmisión mA]]-Table1[[#This Row],[Consumo en modo Espera mA]]</f>
        <v>8.8999999999999996E-2</v>
      </c>
    </row>
    <row r="102" spans="2:10" x14ac:dyDescent="0.25">
      <c r="B102" s="58">
        <f t="shared" si="9"/>
        <v>97</v>
      </c>
      <c r="C102" s="59">
        <v>20</v>
      </c>
      <c r="D102" s="59">
        <f t="shared" ref="D102:D132" si="10">C102+E102</f>
        <v>16.220704000000001</v>
      </c>
      <c r="E102" s="59">
        <v>-3.779296</v>
      </c>
      <c r="F102" s="65">
        <f t="shared" ref="F102:F132" si="11">C102+G102</f>
        <v>19.5</v>
      </c>
      <c r="G102" s="59">
        <v>-0.5</v>
      </c>
      <c r="H102" s="59">
        <v>1.7999999999999999E-2</v>
      </c>
      <c r="I102" s="59">
        <v>0.107</v>
      </c>
      <c r="J102" s="59">
        <f>Table1[[#This Row],[Consumo en Modo Transmisión mA]]-Table1[[#This Row],[Consumo en modo Espera mA]]</f>
        <v>8.8999999999999996E-2</v>
      </c>
    </row>
    <row r="103" spans="2:10" x14ac:dyDescent="0.25">
      <c r="B103" s="58">
        <f t="shared" si="9"/>
        <v>98</v>
      </c>
      <c r="C103" s="59">
        <v>20</v>
      </c>
      <c r="D103" s="59">
        <f t="shared" si="10"/>
        <v>16.245118000000002</v>
      </c>
      <c r="E103" s="59">
        <v>-3.7548819999999998</v>
      </c>
      <c r="F103" s="65">
        <f t="shared" si="11"/>
        <v>19.5</v>
      </c>
      <c r="G103" s="59">
        <v>-0.5</v>
      </c>
      <c r="H103" s="59">
        <v>1.7999999999999999E-2</v>
      </c>
      <c r="I103" s="59">
        <v>0.107</v>
      </c>
      <c r="J103" s="59">
        <f>Table1[[#This Row],[Consumo en Modo Transmisión mA]]-Table1[[#This Row],[Consumo en modo Espera mA]]</f>
        <v>8.8999999999999996E-2</v>
      </c>
    </row>
    <row r="104" spans="2:10" x14ac:dyDescent="0.25">
      <c r="B104" s="58">
        <f t="shared" si="9"/>
        <v>99</v>
      </c>
      <c r="C104" s="59">
        <v>20</v>
      </c>
      <c r="D104" s="59">
        <f t="shared" si="10"/>
        <v>16.293945999999998</v>
      </c>
      <c r="E104" s="59">
        <v>-3.706054</v>
      </c>
      <c r="F104" s="65">
        <f t="shared" si="11"/>
        <v>19.5</v>
      </c>
      <c r="G104" s="59">
        <v>-0.5</v>
      </c>
      <c r="H104" s="59">
        <v>1.7999999999999999E-2</v>
      </c>
      <c r="I104" s="59">
        <v>0.108</v>
      </c>
      <c r="J104" s="59">
        <f>Table1[[#This Row],[Consumo en Modo Transmisión mA]]-Table1[[#This Row],[Consumo en modo Espera mA]]</f>
        <v>0.09</v>
      </c>
    </row>
    <row r="105" spans="2:10" x14ac:dyDescent="0.25">
      <c r="B105" s="58">
        <f t="shared" si="9"/>
        <v>100</v>
      </c>
      <c r="C105" s="59">
        <v>20</v>
      </c>
      <c r="D105" s="59">
        <f t="shared" si="10"/>
        <v>16.318359999999998</v>
      </c>
      <c r="E105" s="59">
        <v>-3.6816399999999998</v>
      </c>
      <c r="F105" s="65">
        <f t="shared" si="11"/>
        <v>19.5</v>
      </c>
      <c r="G105" s="59">
        <v>-0.5</v>
      </c>
      <c r="H105" s="59">
        <v>1.7999999999999999E-2</v>
      </c>
      <c r="I105" s="59">
        <v>0.109</v>
      </c>
      <c r="J105" s="59">
        <f>Table1[[#This Row],[Consumo en Modo Transmisión mA]]-Table1[[#This Row],[Consumo en modo Espera mA]]</f>
        <v>9.0999999999999998E-2</v>
      </c>
    </row>
    <row r="106" spans="2:10" x14ac:dyDescent="0.25">
      <c r="B106" s="58">
        <f t="shared" si="9"/>
        <v>101</v>
      </c>
      <c r="C106" s="59">
        <v>20</v>
      </c>
      <c r="D106" s="59">
        <f t="shared" si="10"/>
        <v>16.367187999999999</v>
      </c>
      <c r="E106" s="59">
        <v>-3.6328119999999999</v>
      </c>
      <c r="F106" s="65">
        <f t="shared" si="11"/>
        <v>19.5</v>
      </c>
      <c r="G106" s="59">
        <v>-0.5</v>
      </c>
      <c r="H106" s="59">
        <v>1.7999999999999999E-2</v>
      </c>
      <c r="I106" s="59">
        <v>0.109</v>
      </c>
      <c r="J106" s="59">
        <f>Table1[[#This Row],[Consumo en Modo Transmisión mA]]-Table1[[#This Row],[Consumo en modo Espera mA]]</f>
        <v>9.0999999999999998E-2</v>
      </c>
    </row>
    <row r="107" spans="2:10" x14ac:dyDescent="0.25">
      <c r="B107" s="58">
        <f t="shared" si="9"/>
        <v>102</v>
      </c>
      <c r="C107" s="59">
        <v>20</v>
      </c>
      <c r="D107" s="59">
        <f t="shared" si="10"/>
        <v>16.391601999999999</v>
      </c>
      <c r="E107" s="59">
        <v>-3.6083980000000002</v>
      </c>
      <c r="F107" s="65">
        <f t="shared" si="11"/>
        <v>19.5</v>
      </c>
      <c r="G107" s="59">
        <v>-0.5</v>
      </c>
      <c r="H107" s="59">
        <v>1.7999999999999999E-2</v>
      </c>
      <c r="I107" s="59">
        <v>0.109</v>
      </c>
      <c r="J107" s="59">
        <f>Table1[[#This Row],[Consumo en Modo Transmisión mA]]-Table1[[#This Row],[Consumo en modo Espera mA]]</f>
        <v>9.0999999999999998E-2</v>
      </c>
    </row>
    <row r="108" spans="2:10" x14ac:dyDescent="0.25">
      <c r="B108" s="58">
        <f t="shared" si="9"/>
        <v>103</v>
      </c>
      <c r="C108" s="59">
        <v>20</v>
      </c>
      <c r="D108" s="59">
        <f t="shared" si="10"/>
        <v>16.440429999999999</v>
      </c>
      <c r="E108" s="59">
        <v>-3.5595699999999999</v>
      </c>
      <c r="F108" s="65">
        <f t="shared" si="11"/>
        <v>19.5</v>
      </c>
      <c r="G108" s="59">
        <v>-0.5</v>
      </c>
      <c r="H108" s="59">
        <v>1.7999999999999999E-2</v>
      </c>
      <c r="I108" s="59">
        <v>0.111</v>
      </c>
      <c r="J108" s="59">
        <f>Table1[[#This Row],[Consumo en Modo Transmisión mA]]-Table1[[#This Row],[Consumo en modo Espera mA]]</f>
        <v>9.2999999999999999E-2</v>
      </c>
    </row>
    <row r="109" spans="2:10" x14ac:dyDescent="0.25">
      <c r="B109" s="58">
        <f t="shared" si="9"/>
        <v>104</v>
      </c>
      <c r="C109" s="59">
        <v>20</v>
      </c>
      <c r="D109" s="59">
        <f t="shared" si="10"/>
        <v>16.464843999999999</v>
      </c>
      <c r="E109" s="59">
        <v>-3.5351560000000002</v>
      </c>
      <c r="F109" s="65">
        <f t="shared" si="11"/>
        <v>19.5</v>
      </c>
      <c r="G109" s="59">
        <v>-0.5</v>
      </c>
      <c r="H109" s="59">
        <v>1.7999999999999999E-2</v>
      </c>
      <c r="I109" s="59">
        <v>0.112</v>
      </c>
      <c r="J109" s="59">
        <f>Table1[[#This Row],[Consumo en Modo Transmisión mA]]-Table1[[#This Row],[Consumo en modo Espera mA]]</f>
        <v>9.4E-2</v>
      </c>
    </row>
    <row r="110" spans="2:10" x14ac:dyDescent="0.25">
      <c r="B110" s="58">
        <f t="shared" si="9"/>
        <v>105</v>
      </c>
      <c r="C110" s="59">
        <v>20</v>
      </c>
      <c r="D110" s="59">
        <f t="shared" si="10"/>
        <v>16.489258</v>
      </c>
      <c r="E110" s="59">
        <v>-3.510742</v>
      </c>
      <c r="F110" s="65">
        <f t="shared" si="11"/>
        <v>19.5</v>
      </c>
      <c r="G110" s="59">
        <v>-0.5</v>
      </c>
      <c r="H110" s="59">
        <v>1.7999999999999999E-2</v>
      </c>
      <c r="I110" s="59">
        <v>0.112</v>
      </c>
      <c r="J110" s="59">
        <f>Table1[[#This Row],[Consumo en Modo Transmisión mA]]-Table1[[#This Row],[Consumo en modo Espera mA]]</f>
        <v>9.4E-2</v>
      </c>
    </row>
    <row r="111" spans="2:10" x14ac:dyDescent="0.25">
      <c r="B111" s="58">
        <f t="shared" si="9"/>
        <v>106</v>
      </c>
      <c r="C111" s="59">
        <v>20</v>
      </c>
      <c r="D111" s="59">
        <f t="shared" si="10"/>
        <v>16.513672</v>
      </c>
      <c r="E111" s="59">
        <v>-3.4863279999999999</v>
      </c>
      <c r="F111" s="65">
        <f t="shared" si="11"/>
        <v>19.5</v>
      </c>
      <c r="G111" s="59">
        <v>-0.5</v>
      </c>
      <c r="H111" s="59">
        <v>1.7999999999999999E-2</v>
      </c>
      <c r="I111" s="59">
        <v>0.113</v>
      </c>
      <c r="J111" s="59">
        <f>Table1[[#This Row],[Consumo en Modo Transmisión mA]]-Table1[[#This Row],[Consumo en modo Espera mA]]</f>
        <v>9.5000000000000001E-2</v>
      </c>
    </row>
    <row r="112" spans="2:10" x14ac:dyDescent="0.25">
      <c r="B112" s="58">
        <f t="shared" si="9"/>
        <v>107</v>
      </c>
      <c r="C112" s="59">
        <v>20</v>
      </c>
      <c r="D112" s="59">
        <f t="shared" si="10"/>
        <v>16.538086</v>
      </c>
      <c r="E112" s="59">
        <v>-3.4619140000000002</v>
      </c>
      <c r="F112" s="65">
        <f t="shared" si="11"/>
        <v>19.5</v>
      </c>
      <c r="G112" s="59">
        <v>-0.5</v>
      </c>
      <c r="H112" s="59">
        <v>1.7999999999999999E-2</v>
      </c>
      <c r="I112" s="59">
        <v>0.114</v>
      </c>
      <c r="J112" s="59">
        <f>Table1[[#This Row],[Consumo en Modo Transmisión mA]]-Table1[[#This Row],[Consumo en modo Espera mA]]</f>
        <v>9.6000000000000002E-2</v>
      </c>
    </row>
    <row r="113" spans="2:15" x14ac:dyDescent="0.25">
      <c r="B113" s="58">
        <f t="shared" si="9"/>
        <v>108</v>
      </c>
      <c r="C113" s="59">
        <v>20</v>
      </c>
      <c r="D113" s="59">
        <f t="shared" si="10"/>
        <v>16.586915000000001</v>
      </c>
      <c r="E113" s="59">
        <v>-3.4130850000000001</v>
      </c>
      <c r="F113" s="65">
        <f t="shared" si="11"/>
        <v>19.5</v>
      </c>
      <c r="G113" s="59">
        <v>-0.5</v>
      </c>
      <c r="H113" s="59">
        <v>1.7999999999999999E-2</v>
      </c>
      <c r="I113" s="59">
        <v>0.114</v>
      </c>
      <c r="J113" s="59">
        <f>Table1[[#This Row],[Consumo en Modo Transmisión mA]]-Table1[[#This Row],[Consumo en modo Espera mA]]</f>
        <v>9.6000000000000002E-2</v>
      </c>
    </row>
    <row r="114" spans="2:15" x14ac:dyDescent="0.25">
      <c r="B114" s="58">
        <f t="shared" si="9"/>
        <v>109</v>
      </c>
      <c r="C114" s="59">
        <v>20</v>
      </c>
      <c r="D114" s="59">
        <f t="shared" si="10"/>
        <v>16.586915000000001</v>
      </c>
      <c r="E114" s="59">
        <v>-3.4130850000000001</v>
      </c>
      <c r="F114" s="65">
        <f t="shared" si="11"/>
        <v>19.5</v>
      </c>
      <c r="G114" s="59">
        <v>-0.5</v>
      </c>
      <c r="H114" s="59">
        <v>1.7999999999999999E-2</v>
      </c>
      <c r="I114" s="59">
        <v>0.115</v>
      </c>
      <c r="J114" s="59">
        <f>Table1[[#This Row],[Consumo en Modo Transmisión mA]]-Table1[[#This Row],[Consumo en modo Espera mA]]</f>
        <v>9.7000000000000003E-2</v>
      </c>
    </row>
    <row r="115" spans="2:15" x14ac:dyDescent="0.25">
      <c r="B115" s="58">
        <f t="shared" si="9"/>
        <v>110</v>
      </c>
      <c r="C115" s="59">
        <v>20</v>
      </c>
      <c r="D115" s="59">
        <f t="shared" si="10"/>
        <v>16.635743000000002</v>
      </c>
      <c r="E115" s="59">
        <v>-3.3642569999999998</v>
      </c>
      <c r="F115" s="65">
        <f t="shared" si="11"/>
        <v>19.5</v>
      </c>
      <c r="G115" s="59">
        <v>-0.5</v>
      </c>
      <c r="H115" s="59">
        <v>1.7999999999999999E-2</v>
      </c>
      <c r="I115" s="59">
        <v>0.11600000000000001</v>
      </c>
      <c r="J115" s="59">
        <f>Table1[[#This Row],[Consumo en Modo Transmisión mA]]-Table1[[#This Row],[Consumo en modo Espera mA]]</f>
        <v>9.8000000000000004E-2</v>
      </c>
    </row>
    <row r="116" spans="2:15" x14ac:dyDescent="0.25">
      <c r="B116" s="58">
        <f t="shared" si="9"/>
        <v>111</v>
      </c>
      <c r="C116" s="59">
        <v>20</v>
      </c>
      <c r="D116" s="59">
        <f t="shared" si="10"/>
        <v>16.660156999999998</v>
      </c>
      <c r="E116" s="59">
        <f>-3.339843</f>
        <v>-3.3398430000000001</v>
      </c>
      <c r="F116" s="65">
        <f t="shared" si="11"/>
        <v>19.5</v>
      </c>
      <c r="G116" s="59">
        <v>-0.5</v>
      </c>
      <c r="H116" s="59">
        <v>1.7999999999999999E-2</v>
      </c>
      <c r="I116" s="59">
        <v>0.11700000000000001</v>
      </c>
      <c r="J116" s="59">
        <f>Table1[[#This Row],[Consumo en Modo Transmisión mA]]-Table1[[#This Row],[Consumo en modo Espera mA]]</f>
        <v>9.9000000000000005E-2</v>
      </c>
    </row>
    <row r="117" spans="2:15" x14ac:dyDescent="0.25">
      <c r="B117" s="58">
        <f t="shared" si="9"/>
        <v>112</v>
      </c>
      <c r="C117" s="59">
        <v>20</v>
      </c>
      <c r="D117" s="59">
        <f t="shared" si="10"/>
        <v>16.666015699999999</v>
      </c>
      <c r="E117" s="59">
        <v>-3.3339843</v>
      </c>
      <c r="F117" s="65">
        <f t="shared" si="11"/>
        <v>19.5</v>
      </c>
      <c r="G117" s="59">
        <v>-0.5</v>
      </c>
      <c r="H117" s="59">
        <v>1.7999999999999999E-2</v>
      </c>
      <c r="I117" s="59">
        <v>0.11700000000000001</v>
      </c>
      <c r="J117" s="59">
        <f>Table1[[#This Row],[Consumo en Modo Transmisión mA]]-Table1[[#This Row],[Consumo en modo Espera mA]]</f>
        <v>9.9000000000000005E-2</v>
      </c>
    </row>
    <row r="118" spans="2:15" x14ac:dyDescent="0.25">
      <c r="B118" s="58">
        <f t="shared" si="9"/>
        <v>113</v>
      </c>
      <c r="C118" s="59">
        <v>20</v>
      </c>
      <c r="D118" s="59">
        <f t="shared" si="10"/>
        <v>16.708984999999998</v>
      </c>
      <c r="E118" s="59">
        <v>-3.2910149999999998</v>
      </c>
      <c r="F118" s="65">
        <f t="shared" si="11"/>
        <v>19.5</v>
      </c>
      <c r="G118" s="59">
        <v>-0.5</v>
      </c>
      <c r="H118" s="59">
        <v>1.7999999999999999E-2</v>
      </c>
      <c r="I118" s="59">
        <v>0.11700000000000001</v>
      </c>
      <c r="J118" s="59">
        <f>Table1[[#This Row],[Consumo en Modo Transmisión mA]]-Table1[[#This Row],[Consumo en modo Espera mA]]</f>
        <v>9.9000000000000005E-2</v>
      </c>
    </row>
    <row r="119" spans="2:15" x14ac:dyDescent="0.25">
      <c r="B119" s="58">
        <f t="shared" si="9"/>
        <v>114</v>
      </c>
      <c r="C119" s="59">
        <v>20</v>
      </c>
      <c r="D119" s="59">
        <f t="shared" si="10"/>
        <v>16.708984999999998</v>
      </c>
      <c r="E119" s="59">
        <v>-3.2910149999999998</v>
      </c>
      <c r="F119" s="65">
        <f t="shared" si="11"/>
        <v>19.5</v>
      </c>
      <c r="G119" s="59">
        <v>-0.5</v>
      </c>
      <c r="H119" s="59">
        <v>1.7999999999999999E-2</v>
      </c>
      <c r="I119" s="59">
        <v>0.11799999999999999</v>
      </c>
      <c r="J119" s="59">
        <f>Table1[[#This Row],[Consumo en Modo Transmisión mA]]-Table1[[#This Row],[Consumo en modo Espera mA]]</f>
        <v>9.9999999999999992E-2</v>
      </c>
    </row>
    <row r="120" spans="2:15" x14ac:dyDescent="0.25">
      <c r="B120" s="58">
        <f t="shared" si="9"/>
        <v>115</v>
      </c>
      <c r="C120" s="59">
        <v>20</v>
      </c>
      <c r="D120" s="59">
        <f t="shared" si="10"/>
        <v>16.733989999999999</v>
      </c>
      <c r="E120" s="59">
        <v>-3.2660100000000001</v>
      </c>
      <c r="F120" s="65">
        <f t="shared" si="11"/>
        <v>19.5</v>
      </c>
      <c r="G120" s="59">
        <v>-0.5</v>
      </c>
      <c r="H120" s="59">
        <v>1.7999999999999999E-2</v>
      </c>
      <c r="I120" s="59">
        <v>0.11799999999999999</v>
      </c>
      <c r="J120" s="59">
        <f>Table1[[#This Row],[Consumo en Modo Transmisión mA]]-Table1[[#This Row],[Consumo en modo Espera mA]]</f>
        <v>9.9999999999999992E-2</v>
      </c>
    </row>
    <row r="121" spans="2:15" x14ac:dyDescent="0.25">
      <c r="B121" s="58">
        <f t="shared" si="9"/>
        <v>116</v>
      </c>
      <c r="C121" s="59">
        <v>20</v>
      </c>
      <c r="D121" s="59">
        <f t="shared" si="10"/>
        <v>16.855468999999999</v>
      </c>
      <c r="E121" s="59">
        <v>-3.1445310000000002</v>
      </c>
      <c r="F121" s="65">
        <f t="shared" si="11"/>
        <v>19.5</v>
      </c>
      <c r="G121" s="59">
        <v>-0.5</v>
      </c>
      <c r="H121" s="59">
        <v>1.7999999999999999E-2</v>
      </c>
      <c r="I121" s="59">
        <v>0.11899999999999999</v>
      </c>
      <c r="J121" s="59">
        <f>Table1[[#This Row],[Consumo en Modo Transmisión mA]]-Table1[[#This Row],[Consumo en modo Espera mA]]</f>
        <v>0.10099999999999999</v>
      </c>
    </row>
    <row r="122" spans="2:15" x14ac:dyDescent="0.25">
      <c r="B122" s="58">
        <f t="shared" si="9"/>
        <v>117</v>
      </c>
      <c r="C122" s="59">
        <v>20</v>
      </c>
      <c r="D122" s="59">
        <f t="shared" si="10"/>
        <v>16.782226999999999</v>
      </c>
      <c r="E122" s="59">
        <v>-3.2177730000000002</v>
      </c>
      <c r="F122" s="65">
        <f t="shared" si="11"/>
        <v>19.5</v>
      </c>
      <c r="G122" s="59">
        <v>-0.5</v>
      </c>
      <c r="H122" s="59">
        <v>1.7999999999999999E-2</v>
      </c>
      <c r="I122" s="59">
        <v>0.11899999999999999</v>
      </c>
      <c r="J122" s="59">
        <f>Table1[[#This Row],[Consumo en Modo Transmisión mA]]-Table1[[#This Row],[Consumo en modo Espera mA]]</f>
        <v>0.10099999999999999</v>
      </c>
    </row>
    <row r="123" spans="2:15" x14ac:dyDescent="0.25">
      <c r="B123" s="58">
        <f t="shared" si="9"/>
        <v>118</v>
      </c>
      <c r="C123" s="59">
        <v>20</v>
      </c>
      <c r="D123" s="59">
        <f t="shared" si="10"/>
        <v>16.904297</v>
      </c>
      <c r="E123" s="59">
        <v>-3.0957029999999999</v>
      </c>
      <c r="F123" s="65">
        <f t="shared" si="11"/>
        <v>19.5</v>
      </c>
      <c r="G123" s="59">
        <v>-0.5</v>
      </c>
      <c r="H123" s="59">
        <v>1.7999999999999999E-2</v>
      </c>
      <c r="I123" s="59">
        <v>0.12</v>
      </c>
      <c r="J123" s="59">
        <f>Table1[[#This Row],[Consumo en Modo Transmisión mA]]-Table1[[#This Row],[Consumo en modo Espera mA]]</f>
        <v>0.10199999999999999</v>
      </c>
      <c r="O123" s="7"/>
    </row>
    <row r="124" spans="2:15" x14ac:dyDescent="0.25">
      <c r="B124" s="58">
        <f t="shared" si="9"/>
        <v>119</v>
      </c>
      <c r="C124" s="59">
        <v>20</v>
      </c>
      <c r="D124" s="59">
        <f t="shared" si="10"/>
        <v>16.928711</v>
      </c>
      <c r="E124" s="59">
        <v>-3.0712890000000002</v>
      </c>
      <c r="F124" s="65">
        <f t="shared" si="11"/>
        <v>19.5</v>
      </c>
      <c r="G124" s="59">
        <v>-0.5</v>
      </c>
      <c r="H124" s="59">
        <v>1.7999999999999999E-2</v>
      </c>
      <c r="I124" s="59">
        <v>0.121</v>
      </c>
      <c r="J124" s="59">
        <f>Table1[[#This Row],[Consumo en Modo Transmisión mA]]-Table1[[#This Row],[Consumo en modo Espera mA]]</f>
        <v>0.10299999999999999</v>
      </c>
    </row>
    <row r="125" spans="2:15" x14ac:dyDescent="0.25">
      <c r="B125" s="58">
        <f t="shared" si="9"/>
        <v>120</v>
      </c>
      <c r="C125" s="59">
        <v>20</v>
      </c>
      <c r="D125" s="59">
        <f t="shared" si="10"/>
        <v>16.928711</v>
      </c>
      <c r="E125" s="59">
        <v>-3.0712890000000002</v>
      </c>
      <c r="F125" s="65">
        <f t="shared" si="11"/>
        <v>19.5</v>
      </c>
      <c r="G125" s="59">
        <v>-0.5</v>
      </c>
      <c r="H125" s="59">
        <v>1.7999999999999999E-2</v>
      </c>
      <c r="I125" s="59">
        <v>0.121</v>
      </c>
      <c r="J125" s="59">
        <f>Table1[[#This Row],[Consumo en Modo Transmisión mA]]-Table1[[#This Row],[Consumo en modo Espera mA]]</f>
        <v>0.10299999999999999</v>
      </c>
    </row>
    <row r="126" spans="2:15" x14ac:dyDescent="0.25">
      <c r="B126" s="58">
        <f t="shared" si="9"/>
        <v>121</v>
      </c>
      <c r="C126" s="59">
        <v>20</v>
      </c>
      <c r="D126" s="59">
        <f t="shared" si="10"/>
        <v>16.953130000000002</v>
      </c>
      <c r="E126" s="59">
        <v>-3.0468700000000002</v>
      </c>
      <c r="F126" s="65">
        <f t="shared" si="11"/>
        <v>19.5</v>
      </c>
      <c r="G126" s="59">
        <v>-0.5</v>
      </c>
      <c r="H126" s="59">
        <v>1.7999999999999999E-2</v>
      </c>
      <c r="I126" s="59">
        <v>0.122</v>
      </c>
      <c r="J126" s="59">
        <f>Table1[[#This Row],[Consumo en Modo Transmisión mA]]-Table1[[#This Row],[Consumo en modo Espera mA]]</f>
        <v>0.104</v>
      </c>
    </row>
    <row r="127" spans="2:15" x14ac:dyDescent="0.25">
      <c r="B127" s="58">
        <f t="shared" si="9"/>
        <v>122</v>
      </c>
      <c r="C127" s="59">
        <v>20</v>
      </c>
      <c r="D127" s="59">
        <f t="shared" si="10"/>
        <v>16.977540000000001</v>
      </c>
      <c r="E127" s="59">
        <v>-3.0224600000000001</v>
      </c>
      <c r="F127" s="65">
        <f t="shared" si="11"/>
        <v>19.5</v>
      </c>
      <c r="G127" s="59">
        <v>-0.5</v>
      </c>
      <c r="H127" s="59">
        <v>1.7999999999999999E-2</v>
      </c>
      <c r="I127" s="59">
        <v>0.122</v>
      </c>
      <c r="J127" s="59">
        <f>Table1[[#This Row],[Consumo en Modo Transmisión mA]]-Table1[[#This Row],[Consumo en modo Espera mA]]</f>
        <v>0.104</v>
      </c>
    </row>
    <row r="128" spans="2:15" x14ac:dyDescent="0.25">
      <c r="B128" s="58">
        <f t="shared" si="9"/>
        <v>123</v>
      </c>
      <c r="C128" s="59">
        <v>20</v>
      </c>
      <c r="D128" s="59">
        <f t="shared" si="10"/>
        <v>17.001954000000001</v>
      </c>
      <c r="E128" s="59">
        <v>-2.998046</v>
      </c>
      <c r="F128" s="65">
        <f t="shared" si="11"/>
        <v>19.5</v>
      </c>
      <c r="G128" s="59">
        <v>-0.5</v>
      </c>
      <c r="H128" s="59">
        <v>1.7999999999999999E-2</v>
      </c>
      <c r="I128" s="59">
        <v>0.123</v>
      </c>
      <c r="J128" s="59">
        <f>Table1[[#This Row],[Consumo en Modo Transmisión mA]]-Table1[[#This Row],[Consumo en modo Espera mA]]</f>
        <v>0.105</v>
      </c>
    </row>
    <row r="129" spans="2:10" x14ac:dyDescent="0.25">
      <c r="B129" s="58">
        <f t="shared" si="9"/>
        <v>124</v>
      </c>
      <c r="C129" s="59">
        <v>20</v>
      </c>
      <c r="D129" s="59">
        <f t="shared" si="10"/>
        <v>17.001954000000001</v>
      </c>
      <c r="E129" s="59">
        <v>-2.998046</v>
      </c>
      <c r="F129" s="65">
        <f t="shared" si="11"/>
        <v>19.5</v>
      </c>
      <c r="G129" s="59">
        <v>-0.5</v>
      </c>
      <c r="H129" s="59">
        <v>1.7999999999999999E-2</v>
      </c>
      <c r="I129" s="59">
        <v>0.123</v>
      </c>
      <c r="J129" s="59">
        <f>Table1[[#This Row],[Consumo en Modo Transmisión mA]]-Table1[[#This Row],[Consumo en modo Espera mA]]</f>
        <v>0.105</v>
      </c>
    </row>
    <row r="130" spans="2:10" x14ac:dyDescent="0.25">
      <c r="B130" s="58">
        <f t="shared" si="9"/>
        <v>125</v>
      </c>
      <c r="C130" s="59">
        <v>20</v>
      </c>
      <c r="D130" s="59">
        <f t="shared" si="10"/>
        <v>17.026399999999999</v>
      </c>
      <c r="E130" s="59">
        <v>-2.9735999999999998</v>
      </c>
      <c r="F130" s="65">
        <f t="shared" si="11"/>
        <v>19.5</v>
      </c>
      <c r="G130" s="59">
        <v>-0.5</v>
      </c>
      <c r="H130" s="59">
        <v>1.7999999999999999E-2</v>
      </c>
      <c r="I130" s="59">
        <v>0.123</v>
      </c>
      <c r="J130" s="59">
        <f>Table1[[#This Row],[Consumo en Modo Transmisión mA]]-Table1[[#This Row],[Consumo en modo Espera mA]]</f>
        <v>0.105</v>
      </c>
    </row>
    <row r="131" spans="2:10" ht="16.5" thickBot="1" x14ac:dyDescent="0.3">
      <c r="B131" s="58">
        <f t="shared" si="9"/>
        <v>126</v>
      </c>
      <c r="C131" s="59">
        <v>20</v>
      </c>
      <c r="D131" s="59">
        <f t="shared" si="10"/>
        <v>17.026399999999999</v>
      </c>
      <c r="E131" s="59">
        <v>-2.9735999999999998</v>
      </c>
      <c r="F131" s="65">
        <f t="shared" si="11"/>
        <v>19.5</v>
      </c>
      <c r="G131" s="59">
        <v>-0.5</v>
      </c>
      <c r="H131" s="59">
        <v>1.7999999999999999E-2</v>
      </c>
      <c r="I131" s="59">
        <v>0.124</v>
      </c>
      <c r="J131" s="59">
        <f>Table1[[#This Row],[Consumo en Modo Transmisión mA]]-Table1[[#This Row],[Consumo en modo Espera mA]]</f>
        <v>0.106</v>
      </c>
    </row>
    <row r="132" spans="2:10" ht="16.5" thickBot="1" x14ac:dyDescent="0.3">
      <c r="B132" s="66">
        <f t="shared" si="9"/>
        <v>127</v>
      </c>
      <c r="C132" s="67">
        <v>20</v>
      </c>
      <c r="D132" s="67">
        <f t="shared" si="10"/>
        <v>17.026368000000002</v>
      </c>
      <c r="E132" s="67">
        <v>-2.9736319999999998</v>
      </c>
      <c r="F132" s="68">
        <f t="shared" si="11"/>
        <v>19.5</v>
      </c>
      <c r="G132" s="67">
        <v>-0.5</v>
      </c>
      <c r="H132" s="67">
        <v>1.7999999999999999E-2</v>
      </c>
      <c r="I132" s="67">
        <v>0.124</v>
      </c>
      <c r="J132" s="69">
        <f>Table1[[#This Row],[Consumo en Modo Transmisión mA]]-Table1[[#This Row],[Consumo en modo Espera mA]]</f>
        <v>0.106</v>
      </c>
    </row>
  </sheetData>
  <mergeCells count="3">
    <mergeCell ref="B2:J2"/>
    <mergeCell ref="L2:T2"/>
    <mergeCell ref="L38:T38"/>
  </mergeCells>
  <pageMargins left="0.70866141732283472" right="0.70866141732283472" top="0.74803149606299213" bottom="0.74803149606299213" header="0.31496062992125984" footer="0.31496062992125984"/>
  <pageSetup scale="68" fitToHeight="2" orientation="landscape" r:id="rId1"/>
  <rowBreaks count="1" manualBreakCount="1">
    <brk id="39" min="11" max="27" man="1"/>
  </rowBreaks>
  <drawing r:id="rId2"/>
  <tableParts count="1">
    <tablePart r:id="rId3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F155BE-3D1A-40B8-92EA-416EE4F360B2}">
  <sheetPr>
    <pageSetUpPr fitToPage="1"/>
  </sheetPr>
  <dimension ref="B3:W56"/>
  <sheetViews>
    <sheetView topLeftCell="A4" zoomScaleNormal="100" workbookViewId="0">
      <selection activeCell="I30" sqref="I30"/>
    </sheetView>
  </sheetViews>
  <sheetFormatPr defaultRowHeight="15" x14ac:dyDescent="0.25"/>
  <cols>
    <col min="1" max="1" width="9.140625" style="1"/>
    <col min="2" max="4" width="10.85546875" style="1" customWidth="1"/>
    <col min="5" max="5" width="11" style="1" customWidth="1"/>
    <col min="6" max="6" width="15.140625" style="1" customWidth="1"/>
    <col min="7" max="7" width="13.85546875" style="5" customWidth="1"/>
    <col min="8" max="8" width="9.7109375" style="1" customWidth="1"/>
    <col min="9" max="9" width="19.42578125" style="1" customWidth="1"/>
    <col min="10" max="16384" width="9.140625" style="1"/>
  </cols>
  <sheetData>
    <row r="3" spans="2:23" ht="26.25" x14ac:dyDescent="0.4">
      <c r="B3" s="55" t="s">
        <v>72</v>
      </c>
      <c r="C3" s="55"/>
      <c r="D3" s="55"/>
      <c r="E3" s="55"/>
      <c r="F3" s="55"/>
      <c r="G3" s="55"/>
      <c r="H3" s="55"/>
      <c r="I3" s="55"/>
      <c r="J3" s="55"/>
      <c r="K3" s="55"/>
      <c r="N3" s="55" t="s">
        <v>72</v>
      </c>
      <c r="O3" s="55"/>
      <c r="P3" s="55"/>
      <c r="Q3" s="55"/>
      <c r="R3" s="55"/>
      <c r="S3" s="55"/>
      <c r="T3" s="55"/>
      <c r="U3" s="55"/>
      <c r="V3" s="55"/>
      <c r="W3" s="55"/>
    </row>
    <row r="4" spans="2:23" x14ac:dyDescent="0.25">
      <c r="G4" s="1"/>
    </row>
    <row r="6" spans="2:23" ht="32.25" customHeight="1" x14ac:dyDescent="0.25">
      <c r="B6" s="35" t="s">
        <v>63</v>
      </c>
      <c r="C6" s="10" t="s">
        <v>0</v>
      </c>
      <c r="D6" s="10" t="s">
        <v>69</v>
      </c>
      <c r="E6" s="10" t="s">
        <v>68</v>
      </c>
      <c r="F6" s="10" t="s">
        <v>74</v>
      </c>
      <c r="G6" s="36" t="s">
        <v>67</v>
      </c>
    </row>
    <row r="7" spans="2:23" x14ac:dyDescent="0.25">
      <c r="B7" s="31">
        <v>1</v>
      </c>
      <c r="C7" s="32" t="s">
        <v>1</v>
      </c>
      <c r="D7" s="33">
        <f>J$9+(J$7*1)</f>
        <v>915.25</v>
      </c>
      <c r="E7" s="33">
        <f>'Comprobacion de Frecuencias'!F8</f>
        <v>915.15899999999999</v>
      </c>
      <c r="F7" s="33">
        <f t="shared" ref="F7" si="0">D7-E7</f>
        <v>9.1000000000008185E-2</v>
      </c>
      <c r="G7" s="34">
        <f t="shared" ref="G7:G39" si="1">IF(F7&lt;0,F7*-1,F7)</f>
        <v>9.1000000000008185E-2</v>
      </c>
      <c r="I7" s="11" t="s">
        <v>65</v>
      </c>
      <c r="J7" s="12">
        <v>0.25</v>
      </c>
      <c r="K7" s="26" t="s">
        <v>66</v>
      </c>
      <c r="L7" s="37"/>
    </row>
    <row r="8" spans="2:23" x14ac:dyDescent="0.25">
      <c r="B8" s="14">
        <v>2</v>
      </c>
      <c r="C8" s="15" t="s">
        <v>2</v>
      </c>
      <c r="D8" s="20">
        <f t="shared" ref="D8:D39" si="2">D7+(J$7*1)</f>
        <v>915.5</v>
      </c>
      <c r="E8" s="16">
        <f>'Comprobacion de Frecuencias'!F33</f>
        <v>915.42899999999997</v>
      </c>
      <c r="F8" s="16">
        <f t="shared" ref="F8:F39" si="3">D8-E8</f>
        <v>7.1000000000026375E-2</v>
      </c>
      <c r="G8" s="17">
        <f t="shared" si="1"/>
        <v>7.1000000000026375E-2</v>
      </c>
      <c r="I8" s="37"/>
      <c r="J8" s="37"/>
      <c r="K8" s="37"/>
    </row>
    <row r="9" spans="2:23" x14ac:dyDescent="0.25">
      <c r="B9" s="31">
        <f t="shared" ref="B9:B39" si="4">B8+1</f>
        <v>3</v>
      </c>
      <c r="C9" s="32" t="s">
        <v>3</v>
      </c>
      <c r="D9" s="33">
        <f t="shared" si="2"/>
        <v>915.75</v>
      </c>
      <c r="E9" s="33">
        <f>'Comprobacion de Frecuencias'!F59</f>
        <v>915.67499999999995</v>
      </c>
      <c r="F9" s="33">
        <f t="shared" si="3"/>
        <v>7.5000000000045475E-2</v>
      </c>
      <c r="G9" s="34">
        <f t="shared" si="1"/>
        <v>7.5000000000045475E-2</v>
      </c>
      <c r="I9" s="11" t="s">
        <v>62</v>
      </c>
      <c r="J9" s="12">
        <v>915</v>
      </c>
      <c r="K9" s="26" t="s">
        <v>66</v>
      </c>
    </row>
    <row r="10" spans="2:23" x14ac:dyDescent="0.25">
      <c r="B10" s="18">
        <f t="shared" si="4"/>
        <v>4</v>
      </c>
      <c r="C10" s="19" t="s">
        <v>4</v>
      </c>
      <c r="D10" s="20">
        <f t="shared" si="2"/>
        <v>916</v>
      </c>
      <c r="E10" s="20">
        <f>'Comprobacion de Frecuencias'!F85</f>
        <v>915.94500000000005</v>
      </c>
      <c r="F10" s="20">
        <f t="shared" si="3"/>
        <v>5.4999999999949978E-2</v>
      </c>
      <c r="G10" s="21">
        <f t="shared" si="1"/>
        <v>5.4999999999949978E-2</v>
      </c>
      <c r="H10" s="13"/>
    </row>
    <row r="11" spans="2:23" x14ac:dyDescent="0.25">
      <c r="B11" s="31">
        <f t="shared" si="4"/>
        <v>5</v>
      </c>
      <c r="C11" s="32" t="s">
        <v>5</v>
      </c>
      <c r="D11" s="33">
        <f t="shared" si="2"/>
        <v>916.25</v>
      </c>
      <c r="E11" s="33">
        <f>'Comprobacion de Frecuencias'!F112</f>
        <v>916.21600000000001</v>
      </c>
      <c r="F11" s="33">
        <f t="shared" si="3"/>
        <v>3.3999999999991815E-2</v>
      </c>
      <c r="G11" s="34">
        <f t="shared" si="1"/>
        <v>3.3999999999991815E-2</v>
      </c>
      <c r="H11" s="13"/>
      <c r="I11" s="11" t="s">
        <v>64</v>
      </c>
      <c r="J11" s="12">
        <f>AVERAGE(Table2[Normalizado    (MHz)])</f>
        <v>5.2579999999995831E-2</v>
      </c>
      <c r="K11" s="26" t="s">
        <v>66</v>
      </c>
    </row>
    <row r="12" spans="2:23" x14ac:dyDescent="0.25">
      <c r="B12" s="18">
        <f t="shared" si="4"/>
        <v>6</v>
      </c>
      <c r="C12" s="19" t="s">
        <v>6</v>
      </c>
      <c r="D12" s="20">
        <f t="shared" si="2"/>
        <v>916.5</v>
      </c>
      <c r="E12" s="20">
        <f>'Comprobacion de Frecuencias'!F138</f>
        <v>916.48599999999999</v>
      </c>
      <c r="F12" s="20">
        <f t="shared" si="3"/>
        <v>1.4000000000010004E-2</v>
      </c>
      <c r="G12" s="21">
        <f t="shared" si="1"/>
        <v>1.4000000000010004E-2</v>
      </c>
      <c r="H12" s="13"/>
    </row>
    <row r="13" spans="2:23" x14ac:dyDescent="0.25">
      <c r="B13" s="31">
        <f t="shared" si="4"/>
        <v>7</v>
      </c>
      <c r="C13" s="32" t="s">
        <v>7</v>
      </c>
      <c r="D13" s="33">
        <f t="shared" si="2"/>
        <v>916.75</v>
      </c>
      <c r="E13" s="33">
        <f>'Comprobacion de Frecuencias'!F166</f>
        <v>916.75599999999997</v>
      </c>
      <c r="F13" s="33">
        <f t="shared" si="3"/>
        <v>-5.9999999999718057E-3</v>
      </c>
      <c r="G13" s="34">
        <f t="shared" si="1"/>
        <v>5.9999999999718057E-3</v>
      </c>
      <c r="H13" s="13"/>
    </row>
    <row r="14" spans="2:23" x14ac:dyDescent="0.25">
      <c r="B14" s="18">
        <f t="shared" si="4"/>
        <v>8</v>
      </c>
      <c r="C14" s="19" t="s">
        <v>8</v>
      </c>
      <c r="D14" s="20">
        <f t="shared" si="2"/>
        <v>917</v>
      </c>
      <c r="E14" s="20">
        <f>'Comprobacion de Frecuencias'!F193</f>
        <v>917.02700000000004</v>
      </c>
      <c r="F14" s="20">
        <f t="shared" si="3"/>
        <v>-2.7000000000043656E-2</v>
      </c>
      <c r="G14" s="21">
        <f t="shared" si="1"/>
        <v>2.7000000000043656E-2</v>
      </c>
      <c r="H14" s="13"/>
    </row>
    <row r="15" spans="2:23" x14ac:dyDescent="0.25">
      <c r="B15" s="31">
        <f t="shared" si="4"/>
        <v>9</v>
      </c>
      <c r="C15" s="32" t="s">
        <v>9</v>
      </c>
      <c r="D15" s="33">
        <f t="shared" si="2"/>
        <v>917.25</v>
      </c>
      <c r="E15" s="33">
        <f>'Comprobacion de Frecuencias'!F221</f>
        <v>917.29700000000003</v>
      </c>
      <c r="F15" s="33">
        <f t="shared" si="3"/>
        <v>-4.7000000000025466E-2</v>
      </c>
      <c r="G15" s="34">
        <f t="shared" si="1"/>
        <v>4.7000000000025466E-2</v>
      </c>
      <c r="H15" s="13"/>
    </row>
    <row r="16" spans="2:23" x14ac:dyDescent="0.25">
      <c r="B16" s="18">
        <f t="shared" si="4"/>
        <v>10</v>
      </c>
      <c r="C16" s="19" t="s">
        <v>10</v>
      </c>
      <c r="D16" s="20">
        <f t="shared" si="2"/>
        <v>917.5</v>
      </c>
      <c r="E16" s="20">
        <f>'Comprobacion de Frecuencias'!F248</f>
        <v>917.56700000000001</v>
      </c>
      <c r="F16" s="20">
        <f t="shared" si="3"/>
        <v>-6.7000000000007276E-2</v>
      </c>
      <c r="G16" s="21">
        <f t="shared" si="1"/>
        <v>6.7000000000007276E-2</v>
      </c>
      <c r="H16" s="13"/>
    </row>
    <row r="17" spans="2:8" x14ac:dyDescent="0.25">
      <c r="B17" s="31">
        <f t="shared" si="4"/>
        <v>11</v>
      </c>
      <c r="C17" s="32" t="s">
        <v>11</v>
      </c>
      <c r="D17" s="33">
        <f t="shared" si="2"/>
        <v>917.75</v>
      </c>
      <c r="E17" s="33">
        <f>'Comprobacion de Frecuencias'!R8</f>
        <v>917.83699999999999</v>
      </c>
      <c r="F17" s="33">
        <f t="shared" si="3"/>
        <v>-8.6999999999989086E-2</v>
      </c>
      <c r="G17" s="34">
        <f t="shared" si="1"/>
        <v>8.6999999999989086E-2</v>
      </c>
      <c r="H17" s="13"/>
    </row>
    <row r="18" spans="2:8" x14ac:dyDescent="0.25">
      <c r="B18" s="18">
        <f t="shared" si="4"/>
        <v>12</v>
      </c>
      <c r="C18" s="19" t="s">
        <v>12</v>
      </c>
      <c r="D18" s="20">
        <f t="shared" si="2"/>
        <v>918</v>
      </c>
      <c r="E18" s="20">
        <f>'Comprobacion de Frecuencias'!R33</f>
        <v>918.05899999999997</v>
      </c>
      <c r="F18" s="20">
        <f t="shared" si="3"/>
        <v>-5.8999999999969077E-2</v>
      </c>
      <c r="G18" s="21">
        <f t="shared" si="1"/>
        <v>5.8999999999969077E-2</v>
      </c>
      <c r="H18" s="13"/>
    </row>
    <row r="19" spans="2:8" x14ac:dyDescent="0.25">
      <c r="B19" s="31">
        <f t="shared" si="4"/>
        <v>13</v>
      </c>
      <c r="C19" s="32" t="s">
        <v>13</v>
      </c>
      <c r="D19" s="33">
        <f t="shared" si="2"/>
        <v>918.25</v>
      </c>
      <c r="E19" s="33">
        <f>'Comprobacion de Frecuencias'!R59</f>
        <v>918.26099999999997</v>
      </c>
      <c r="F19" s="33">
        <f t="shared" si="3"/>
        <v>-1.0999999999967258E-2</v>
      </c>
      <c r="G19" s="34">
        <f t="shared" si="1"/>
        <v>1.0999999999967258E-2</v>
      </c>
      <c r="H19" s="13"/>
    </row>
    <row r="20" spans="2:8" x14ac:dyDescent="0.25">
      <c r="B20" s="18">
        <f t="shared" si="4"/>
        <v>14</v>
      </c>
      <c r="C20" s="19" t="s">
        <v>14</v>
      </c>
      <c r="D20" s="20">
        <f t="shared" si="2"/>
        <v>918.5</v>
      </c>
      <c r="E20" s="20">
        <f>'Comprobacion de Frecuencias'!R85</f>
        <v>918.58100000000002</v>
      </c>
      <c r="F20" s="20">
        <f t="shared" si="3"/>
        <v>-8.100000000001728E-2</v>
      </c>
      <c r="G20" s="21">
        <f t="shared" si="1"/>
        <v>8.100000000001728E-2</v>
      </c>
      <c r="H20" s="13"/>
    </row>
    <row r="21" spans="2:8" x14ac:dyDescent="0.25">
      <c r="B21" s="31">
        <f t="shared" si="4"/>
        <v>15</v>
      </c>
      <c r="C21" s="32" t="s">
        <v>15</v>
      </c>
      <c r="D21" s="33">
        <f t="shared" si="2"/>
        <v>918.75</v>
      </c>
      <c r="E21" s="33">
        <f>'Comprobacion de Frecuencias'!R112</f>
        <v>918.66700000000003</v>
      </c>
      <c r="F21" s="33">
        <f t="shared" si="3"/>
        <v>8.2999999999969987E-2</v>
      </c>
      <c r="G21" s="34">
        <f t="shared" si="1"/>
        <v>8.2999999999969987E-2</v>
      </c>
      <c r="H21" s="13"/>
    </row>
    <row r="22" spans="2:8" x14ac:dyDescent="0.25">
      <c r="B22" s="18">
        <f t="shared" si="4"/>
        <v>16</v>
      </c>
      <c r="C22" s="19" t="s">
        <v>16</v>
      </c>
      <c r="D22" s="20">
        <f t="shared" si="2"/>
        <v>919</v>
      </c>
      <c r="E22" s="20">
        <f>'Comprobacion de Frecuencias'!R138</f>
        <v>918.91800000000001</v>
      </c>
      <c r="F22" s="20">
        <f t="shared" si="3"/>
        <v>8.1999999999993634E-2</v>
      </c>
      <c r="G22" s="21">
        <f t="shared" si="1"/>
        <v>8.1999999999993634E-2</v>
      </c>
      <c r="H22" s="13"/>
    </row>
    <row r="23" spans="2:8" x14ac:dyDescent="0.25">
      <c r="B23" s="31">
        <f t="shared" si="4"/>
        <v>17</v>
      </c>
      <c r="C23" s="32" t="s">
        <v>17</v>
      </c>
      <c r="D23" s="33">
        <f t="shared" si="2"/>
        <v>919.25</v>
      </c>
      <c r="E23" s="33">
        <f>'Comprobacion de Frecuencias'!R166</f>
        <v>919.20699999999999</v>
      </c>
      <c r="F23" s="33">
        <f t="shared" si="3"/>
        <v>4.3000000000006366E-2</v>
      </c>
      <c r="G23" s="34">
        <f t="shared" si="1"/>
        <v>4.3000000000006366E-2</v>
      </c>
      <c r="H23" s="13"/>
    </row>
    <row r="24" spans="2:8" x14ac:dyDescent="0.25">
      <c r="B24" s="18">
        <f t="shared" si="4"/>
        <v>18</v>
      </c>
      <c r="C24" s="19" t="s">
        <v>18</v>
      </c>
      <c r="D24" s="20">
        <f t="shared" si="2"/>
        <v>919.5</v>
      </c>
      <c r="E24" s="20">
        <f>'Comprobacion de Frecuencias'!R193</f>
        <v>919.476</v>
      </c>
      <c r="F24" s="20">
        <f t="shared" si="3"/>
        <v>2.4000000000000909E-2</v>
      </c>
      <c r="G24" s="21">
        <f t="shared" si="1"/>
        <v>2.4000000000000909E-2</v>
      </c>
      <c r="H24" s="13"/>
    </row>
    <row r="25" spans="2:8" x14ac:dyDescent="0.25">
      <c r="B25" s="31">
        <f t="shared" si="4"/>
        <v>19</v>
      </c>
      <c r="C25" s="32" t="s">
        <v>19</v>
      </c>
      <c r="D25" s="33">
        <f t="shared" si="2"/>
        <v>919.75</v>
      </c>
      <c r="E25" s="33">
        <f>'Comprobacion de Frecuencias'!R221</f>
        <v>919.66200000000003</v>
      </c>
      <c r="F25" s="33">
        <f t="shared" si="3"/>
        <v>8.7999999999965439E-2</v>
      </c>
      <c r="G25" s="34">
        <f t="shared" si="1"/>
        <v>8.7999999999965439E-2</v>
      </c>
      <c r="H25" s="13"/>
    </row>
    <row r="26" spans="2:8" x14ac:dyDescent="0.25">
      <c r="B26" s="18">
        <f t="shared" si="4"/>
        <v>20</v>
      </c>
      <c r="C26" s="19" t="s">
        <v>20</v>
      </c>
      <c r="D26" s="20">
        <f t="shared" si="2"/>
        <v>920</v>
      </c>
      <c r="E26" s="20">
        <f>'Comprobacion de Frecuencias'!R248</f>
        <v>919.93200000000002</v>
      </c>
      <c r="F26" s="20">
        <f t="shared" si="3"/>
        <v>6.7999999999983629E-2</v>
      </c>
      <c r="G26" s="21">
        <f t="shared" si="1"/>
        <v>6.7999999999983629E-2</v>
      </c>
      <c r="H26" s="13"/>
    </row>
    <row r="27" spans="2:8" x14ac:dyDescent="0.25">
      <c r="B27" s="31">
        <f t="shared" si="4"/>
        <v>21</v>
      </c>
      <c r="C27" s="32" t="s">
        <v>21</v>
      </c>
      <c r="D27" s="33">
        <f t="shared" si="2"/>
        <v>920.25</v>
      </c>
      <c r="E27" s="33">
        <f>'Comprobacion de Frecuencias'!AD8</f>
        <v>920.27</v>
      </c>
      <c r="F27" s="33">
        <f t="shared" si="3"/>
        <v>-1.999999999998181E-2</v>
      </c>
      <c r="G27" s="34">
        <f t="shared" si="1"/>
        <v>1.999999999998181E-2</v>
      </c>
      <c r="H27" s="13"/>
    </row>
    <row r="28" spans="2:8" x14ac:dyDescent="0.25">
      <c r="B28" s="18">
        <f t="shared" si="4"/>
        <v>22</v>
      </c>
      <c r="C28" s="19" t="s">
        <v>22</v>
      </c>
      <c r="D28" s="20">
        <f t="shared" si="2"/>
        <v>920.5</v>
      </c>
      <c r="E28" s="20">
        <f>'Comprobacion de Frecuencias'!AD33</f>
        <v>920.47199999999998</v>
      </c>
      <c r="F28" s="20">
        <f t="shared" si="3"/>
        <v>2.8000000000020009E-2</v>
      </c>
      <c r="G28" s="21">
        <f t="shared" si="1"/>
        <v>2.8000000000020009E-2</v>
      </c>
      <c r="H28" s="13"/>
    </row>
    <row r="29" spans="2:8" x14ac:dyDescent="0.25">
      <c r="B29" s="27">
        <f t="shared" si="4"/>
        <v>23</v>
      </c>
      <c r="C29" s="28" t="s">
        <v>23</v>
      </c>
      <c r="D29" s="29">
        <f t="shared" si="2"/>
        <v>920.75</v>
      </c>
      <c r="E29" s="29">
        <f>'Comprobacion de Frecuencias'!AD59</f>
        <v>920.74300000000005</v>
      </c>
      <c r="F29" s="29">
        <f t="shared" si="3"/>
        <v>6.9999999999481588E-3</v>
      </c>
      <c r="G29" s="30">
        <f t="shared" si="1"/>
        <v>6.9999999999481588E-3</v>
      </c>
      <c r="H29" s="13"/>
    </row>
    <row r="30" spans="2:8" x14ac:dyDescent="0.25">
      <c r="B30" s="18">
        <f t="shared" si="4"/>
        <v>24</v>
      </c>
      <c r="C30" s="19" t="s">
        <v>24</v>
      </c>
      <c r="D30" s="20">
        <f t="shared" si="2"/>
        <v>921</v>
      </c>
      <c r="E30" s="20">
        <f>'Comprobacion de Frecuencias'!AD85</f>
        <v>921.01300000000003</v>
      </c>
      <c r="F30" s="20">
        <f t="shared" si="3"/>
        <v>-1.3000000000033651E-2</v>
      </c>
      <c r="G30" s="21">
        <f t="shared" si="1"/>
        <v>1.3000000000033651E-2</v>
      </c>
      <c r="H30" s="13"/>
    </row>
    <row r="31" spans="2:8" x14ac:dyDescent="0.25">
      <c r="B31" s="27">
        <f t="shared" si="4"/>
        <v>25</v>
      </c>
      <c r="C31" s="28" t="s">
        <v>25</v>
      </c>
      <c r="D31" s="29">
        <f t="shared" si="2"/>
        <v>921.25</v>
      </c>
      <c r="E31" s="29">
        <f>'Comprobacion de Frecuencias'!AD112</f>
        <v>921.28300000000002</v>
      </c>
      <c r="F31" s="29">
        <f t="shared" si="3"/>
        <v>-3.3000000000015461E-2</v>
      </c>
      <c r="G31" s="30">
        <f t="shared" si="1"/>
        <v>3.3000000000015461E-2</v>
      </c>
      <c r="H31" s="13"/>
    </row>
    <row r="32" spans="2:8" x14ac:dyDescent="0.25">
      <c r="B32" s="18">
        <f t="shared" si="4"/>
        <v>26</v>
      </c>
      <c r="C32" s="19" t="s">
        <v>28</v>
      </c>
      <c r="D32" s="20">
        <f t="shared" si="2"/>
        <v>921.5</v>
      </c>
      <c r="E32" s="20">
        <f>'Comprobacion de Frecuencias'!AD138</f>
        <v>921.55399999999997</v>
      </c>
      <c r="F32" s="20">
        <f t="shared" si="3"/>
        <v>-5.3999999999973625E-2</v>
      </c>
      <c r="G32" s="21">
        <f t="shared" si="1"/>
        <v>5.3999999999973625E-2</v>
      </c>
      <c r="H32" s="13"/>
    </row>
    <row r="33" spans="2:8" x14ac:dyDescent="0.25">
      <c r="B33" s="27">
        <f t="shared" si="4"/>
        <v>27</v>
      </c>
      <c r="C33" s="28" t="s">
        <v>29</v>
      </c>
      <c r="D33" s="29">
        <f t="shared" si="2"/>
        <v>921.75</v>
      </c>
      <c r="E33" s="29">
        <f>'Comprobacion de Frecuencias'!AD166</f>
        <v>921.82399999999996</v>
      </c>
      <c r="F33" s="29">
        <f t="shared" si="3"/>
        <v>-7.3999999999955435E-2</v>
      </c>
      <c r="G33" s="30">
        <f t="shared" si="1"/>
        <v>7.3999999999955435E-2</v>
      </c>
      <c r="H33" s="13"/>
    </row>
    <row r="34" spans="2:8" x14ac:dyDescent="0.25">
      <c r="B34" s="18">
        <f t="shared" si="4"/>
        <v>28</v>
      </c>
      <c r="C34" s="19" t="s">
        <v>30</v>
      </c>
      <c r="D34" s="20">
        <f t="shared" si="2"/>
        <v>922</v>
      </c>
      <c r="E34" s="20">
        <f>'Comprobacion de Frecuencias'!AD193</f>
        <v>922.09400000000005</v>
      </c>
      <c r="F34" s="20">
        <f t="shared" si="3"/>
        <v>-9.4000000000050932E-2</v>
      </c>
      <c r="G34" s="21">
        <f t="shared" si="1"/>
        <v>9.4000000000050932E-2</v>
      </c>
      <c r="H34" s="13"/>
    </row>
    <row r="35" spans="2:8" x14ac:dyDescent="0.25">
      <c r="B35" s="27">
        <f t="shared" si="4"/>
        <v>29</v>
      </c>
      <c r="C35" s="28" t="s">
        <v>31</v>
      </c>
      <c r="D35" s="29">
        <f t="shared" si="2"/>
        <v>922.25</v>
      </c>
      <c r="E35" s="29">
        <f>'Comprobacion de Frecuencias'!AD221</f>
        <v>922.17499999999995</v>
      </c>
      <c r="F35" s="29">
        <f t="shared" si="3"/>
        <v>7.5000000000045475E-2</v>
      </c>
      <c r="G35" s="30">
        <f t="shared" si="1"/>
        <v>7.5000000000045475E-2</v>
      </c>
      <c r="H35" s="13"/>
    </row>
    <row r="36" spans="2:8" x14ac:dyDescent="0.25">
      <c r="B36" s="18">
        <f t="shared" si="4"/>
        <v>30</v>
      </c>
      <c r="C36" s="19" t="s">
        <v>32</v>
      </c>
      <c r="D36" s="20">
        <f t="shared" si="2"/>
        <v>922.5</v>
      </c>
      <c r="E36" s="20">
        <f>'Comprobacion de Frecuencias'!AD248</f>
        <v>922.44399999999996</v>
      </c>
      <c r="F36" s="20">
        <f t="shared" si="3"/>
        <v>5.6000000000040018E-2</v>
      </c>
      <c r="G36" s="21">
        <f t="shared" si="1"/>
        <v>5.6000000000040018E-2</v>
      </c>
      <c r="H36" s="13"/>
    </row>
    <row r="37" spans="2:8" x14ac:dyDescent="0.25">
      <c r="B37" s="27">
        <f t="shared" si="4"/>
        <v>31</v>
      </c>
      <c r="C37" s="28" t="s">
        <v>33</v>
      </c>
      <c r="D37" s="29">
        <f t="shared" si="2"/>
        <v>922.75</v>
      </c>
      <c r="E37" s="29">
        <f>'Comprobacion de Frecuencias'!AP8</f>
        <v>922.71400000000006</v>
      </c>
      <c r="F37" s="29">
        <f t="shared" si="3"/>
        <v>3.5999999999944521E-2</v>
      </c>
      <c r="G37" s="30">
        <f t="shared" si="1"/>
        <v>3.5999999999944521E-2</v>
      </c>
      <c r="H37" s="13"/>
    </row>
    <row r="38" spans="2:8" x14ac:dyDescent="0.25">
      <c r="B38" s="18">
        <f t="shared" si="4"/>
        <v>32</v>
      </c>
      <c r="C38" s="19" t="s">
        <v>34</v>
      </c>
      <c r="D38" s="20">
        <f t="shared" si="2"/>
        <v>923</v>
      </c>
      <c r="E38" s="20">
        <f>'Comprobacion de Frecuencias'!AP33</f>
        <v>922.91600000000005</v>
      </c>
      <c r="F38" s="20">
        <f t="shared" si="3"/>
        <v>8.399999999994634E-2</v>
      </c>
      <c r="G38" s="21">
        <f t="shared" si="1"/>
        <v>8.399999999994634E-2</v>
      </c>
      <c r="H38" s="13"/>
    </row>
    <row r="39" spans="2:8" x14ac:dyDescent="0.25">
      <c r="B39" s="27">
        <f t="shared" si="4"/>
        <v>33</v>
      </c>
      <c r="C39" s="28" t="s">
        <v>35</v>
      </c>
      <c r="D39" s="29">
        <f t="shared" si="2"/>
        <v>923.25</v>
      </c>
      <c r="E39" s="29">
        <f>'Comprobacion de Frecuencias'!AP59</f>
        <v>923.18600000000004</v>
      </c>
      <c r="F39" s="29">
        <f t="shared" si="3"/>
        <v>6.399999999996453E-2</v>
      </c>
      <c r="G39" s="30">
        <f t="shared" si="1"/>
        <v>6.399999999996453E-2</v>
      </c>
      <c r="H39" s="13"/>
    </row>
    <row r="40" spans="2:8" x14ac:dyDescent="0.25">
      <c r="B40" s="18">
        <f t="shared" ref="B40:B56" si="5">B39+1</f>
        <v>34</v>
      </c>
      <c r="C40" s="19" t="s">
        <v>36</v>
      </c>
      <c r="D40" s="20">
        <f t="shared" ref="D40:D56" si="6">D39+(J$7*1)</f>
        <v>923.5</v>
      </c>
      <c r="E40" s="20">
        <f>'Comprobacion de Frecuencias'!AP85</f>
        <v>923.44500000000005</v>
      </c>
      <c r="F40" s="20">
        <f t="shared" ref="F40:F56" si="7">D40-E40</f>
        <v>5.4999999999949978E-2</v>
      </c>
      <c r="G40" s="21">
        <f t="shared" ref="G40:G56" si="8">IF(F40&lt;0,F40*-1,F40)</f>
        <v>5.4999999999949978E-2</v>
      </c>
      <c r="H40" s="13"/>
    </row>
    <row r="41" spans="2:8" x14ac:dyDescent="0.25">
      <c r="B41" s="27">
        <f t="shared" si="5"/>
        <v>35</v>
      </c>
      <c r="C41" s="28" t="s">
        <v>37</v>
      </c>
      <c r="D41" s="29">
        <f t="shared" si="6"/>
        <v>923.75</v>
      </c>
      <c r="E41" s="29">
        <f>'Comprobacion de Frecuencias'!AP112</f>
        <v>923.71600000000001</v>
      </c>
      <c r="F41" s="29">
        <f t="shared" si="7"/>
        <v>3.3999999999991815E-2</v>
      </c>
      <c r="G41" s="30">
        <f t="shared" si="8"/>
        <v>3.3999999999991815E-2</v>
      </c>
      <c r="H41" s="13"/>
    </row>
    <row r="42" spans="2:8" x14ac:dyDescent="0.25">
      <c r="B42" s="18">
        <f t="shared" si="5"/>
        <v>36</v>
      </c>
      <c r="C42" s="19" t="s">
        <v>38</v>
      </c>
      <c r="D42" s="20">
        <f t="shared" si="6"/>
        <v>924</v>
      </c>
      <c r="E42" s="20">
        <f>'Comprobacion de Frecuencias'!AP138</f>
        <v>923.98599999999999</v>
      </c>
      <c r="F42" s="20">
        <f t="shared" si="7"/>
        <v>1.4000000000010004E-2</v>
      </c>
      <c r="G42" s="21">
        <f t="shared" si="8"/>
        <v>1.4000000000010004E-2</v>
      </c>
      <c r="H42" s="13"/>
    </row>
    <row r="43" spans="2:8" x14ac:dyDescent="0.25">
      <c r="B43" s="27">
        <f t="shared" si="5"/>
        <v>37</v>
      </c>
      <c r="C43" s="28" t="s">
        <v>39</v>
      </c>
      <c r="D43" s="29">
        <f t="shared" si="6"/>
        <v>924.25</v>
      </c>
      <c r="E43" s="29">
        <f>'Comprobacion de Frecuencias'!AP166</f>
        <v>924.25599999999997</v>
      </c>
      <c r="F43" s="29">
        <f t="shared" si="7"/>
        <v>-5.9999999999718057E-3</v>
      </c>
      <c r="G43" s="30">
        <f t="shared" si="8"/>
        <v>5.9999999999718057E-3</v>
      </c>
      <c r="H43" s="13"/>
    </row>
    <row r="44" spans="2:8" x14ac:dyDescent="0.25">
      <c r="B44" s="18">
        <f t="shared" si="5"/>
        <v>38</v>
      </c>
      <c r="C44" s="19" t="s">
        <v>40</v>
      </c>
      <c r="D44" s="20">
        <f t="shared" si="6"/>
        <v>924.5</v>
      </c>
      <c r="E44" s="20">
        <f>'Comprobacion de Frecuencias'!AP193</f>
        <v>924.52700000000004</v>
      </c>
      <c r="F44" s="20">
        <f t="shared" si="7"/>
        <v>-2.7000000000043656E-2</v>
      </c>
      <c r="G44" s="21">
        <f t="shared" si="8"/>
        <v>2.7000000000043656E-2</v>
      </c>
      <c r="H44" s="13"/>
    </row>
    <row r="45" spans="2:8" x14ac:dyDescent="0.25">
      <c r="B45" s="27">
        <f t="shared" si="5"/>
        <v>39</v>
      </c>
      <c r="C45" s="28" t="s">
        <v>41</v>
      </c>
      <c r="D45" s="29">
        <f t="shared" si="6"/>
        <v>924.75</v>
      </c>
      <c r="E45" s="29">
        <f>'Comprobacion de Frecuencias'!AP221</f>
        <v>924.79700000000003</v>
      </c>
      <c r="F45" s="29">
        <f t="shared" si="7"/>
        <v>-4.7000000000025466E-2</v>
      </c>
      <c r="G45" s="30">
        <f t="shared" si="8"/>
        <v>4.7000000000025466E-2</v>
      </c>
      <c r="H45" s="13"/>
    </row>
    <row r="46" spans="2:8" x14ac:dyDescent="0.25">
      <c r="B46" s="18">
        <f t="shared" si="5"/>
        <v>40</v>
      </c>
      <c r="C46" s="19" t="s">
        <v>42</v>
      </c>
      <c r="D46" s="20">
        <f t="shared" si="6"/>
        <v>925</v>
      </c>
      <c r="E46" s="20">
        <f>'Comprobacion de Frecuencias'!AP248</f>
        <v>925.06700000000001</v>
      </c>
      <c r="F46" s="20">
        <f t="shared" si="7"/>
        <v>-6.7000000000007276E-2</v>
      </c>
      <c r="G46" s="21">
        <f t="shared" si="8"/>
        <v>6.7000000000007276E-2</v>
      </c>
      <c r="H46" s="13"/>
    </row>
    <row r="47" spans="2:8" x14ac:dyDescent="0.25">
      <c r="B47" s="27">
        <f t="shared" si="5"/>
        <v>41</v>
      </c>
      <c r="C47" s="28" t="s">
        <v>43</v>
      </c>
      <c r="D47" s="29">
        <f t="shared" si="6"/>
        <v>925.25</v>
      </c>
      <c r="E47" s="29">
        <f>'Comprobacion de Frecuencias'!BB8</f>
        <v>925.27</v>
      </c>
      <c r="F47" s="29">
        <f t="shared" si="7"/>
        <v>-1.999999999998181E-2</v>
      </c>
      <c r="G47" s="30">
        <f t="shared" si="8"/>
        <v>1.999999999998181E-2</v>
      </c>
      <c r="H47" s="13"/>
    </row>
    <row r="48" spans="2:8" x14ac:dyDescent="0.25">
      <c r="B48" s="18">
        <f t="shared" si="5"/>
        <v>42</v>
      </c>
      <c r="C48" s="19" t="s">
        <v>44</v>
      </c>
      <c r="D48" s="20">
        <f t="shared" si="6"/>
        <v>925.5</v>
      </c>
      <c r="E48" s="20">
        <f>'Comprobacion de Frecuencias'!BB33</f>
        <v>925.54</v>
      </c>
      <c r="F48" s="20">
        <f t="shared" si="7"/>
        <v>-3.999999999996362E-2</v>
      </c>
      <c r="G48" s="21">
        <f t="shared" si="8"/>
        <v>3.999999999996362E-2</v>
      </c>
      <c r="H48" s="13"/>
    </row>
    <row r="49" spans="2:8" x14ac:dyDescent="0.25">
      <c r="B49" s="27">
        <f t="shared" si="5"/>
        <v>43</v>
      </c>
      <c r="C49" s="28" t="s">
        <v>45</v>
      </c>
      <c r="D49" s="29">
        <f t="shared" si="6"/>
        <v>925.75</v>
      </c>
      <c r="E49" s="29">
        <f>'Comprobacion de Frecuencias'!BB59</f>
        <v>925.81</v>
      </c>
      <c r="F49" s="29">
        <f t="shared" si="7"/>
        <v>-5.999999999994543E-2</v>
      </c>
      <c r="G49" s="30">
        <f t="shared" si="8"/>
        <v>5.999999999994543E-2</v>
      </c>
      <c r="H49" s="13"/>
    </row>
    <row r="50" spans="2:8" x14ac:dyDescent="0.25">
      <c r="B50" s="18">
        <f t="shared" si="5"/>
        <v>44</v>
      </c>
      <c r="C50" s="19" t="s">
        <v>46</v>
      </c>
      <c r="D50" s="20">
        <f t="shared" si="6"/>
        <v>926</v>
      </c>
      <c r="E50" s="20">
        <f>'Comprobacion de Frecuencias'!BB85</f>
        <v>926.08100000000002</v>
      </c>
      <c r="F50" s="20">
        <f t="shared" si="7"/>
        <v>-8.100000000001728E-2</v>
      </c>
      <c r="G50" s="21">
        <f t="shared" si="8"/>
        <v>8.100000000001728E-2</v>
      </c>
      <c r="H50" s="13"/>
    </row>
    <row r="51" spans="2:8" x14ac:dyDescent="0.25">
      <c r="B51" s="27">
        <f t="shared" si="5"/>
        <v>45</v>
      </c>
      <c r="C51" s="28" t="s">
        <v>47</v>
      </c>
      <c r="D51" s="29">
        <f t="shared" si="6"/>
        <v>926.25</v>
      </c>
      <c r="E51" s="29">
        <f>'Comprobacion de Frecuencias'!BB112</f>
        <v>926.154</v>
      </c>
      <c r="F51" s="29">
        <f t="shared" si="7"/>
        <v>9.6000000000003638E-2</v>
      </c>
      <c r="G51" s="30">
        <f t="shared" si="8"/>
        <v>9.6000000000003638E-2</v>
      </c>
      <c r="H51" s="13"/>
    </row>
    <row r="52" spans="2:8" x14ac:dyDescent="0.25">
      <c r="B52" s="18">
        <f t="shared" si="5"/>
        <v>46</v>
      </c>
      <c r="C52" s="19" t="s">
        <v>48</v>
      </c>
      <c r="D52" s="20">
        <f t="shared" si="6"/>
        <v>926.5</v>
      </c>
      <c r="E52" s="20">
        <f>'Comprobacion de Frecuencias'!BB138</f>
        <v>926.41800000000001</v>
      </c>
      <c r="F52" s="20">
        <f t="shared" si="7"/>
        <v>8.1999999999993634E-2</v>
      </c>
      <c r="G52" s="21">
        <f t="shared" si="8"/>
        <v>8.1999999999993634E-2</v>
      </c>
      <c r="H52" s="13"/>
    </row>
    <row r="53" spans="2:8" x14ac:dyDescent="0.25">
      <c r="B53" s="27">
        <f t="shared" si="5"/>
        <v>47</v>
      </c>
      <c r="C53" s="28" t="s">
        <v>49</v>
      </c>
      <c r="D53" s="29">
        <f t="shared" si="6"/>
        <v>926.75</v>
      </c>
      <c r="E53" s="29">
        <f>'Comprobacion de Frecuencias'!BB166</f>
        <v>926.69399999999996</v>
      </c>
      <c r="F53" s="29">
        <f t="shared" si="7"/>
        <v>5.6000000000040018E-2</v>
      </c>
      <c r="G53" s="30">
        <f t="shared" si="8"/>
        <v>5.6000000000040018E-2</v>
      </c>
      <c r="H53" s="13"/>
    </row>
    <row r="54" spans="2:8" x14ac:dyDescent="0.25">
      <c r="B54" s="18">
        <f t="shared" si="5"/>
        <v>48</v>
      </c>
      <c r="C54" s="19" t="s">
        <v>50</v>
      </c>
      <c r="D54" s="20">
        <f t="shared" si="6"/>
        <v>927</v>
      </c>
      <c r="E54" s="20">
        <f>'Comprobacion de Frecuencias'!BB193</f>
        <v>926.96299999999997</v>
      </c>
      <c r="F54" s="20">
        <f t="shared" si="7"/>
        <v>3.7000000000034561E-2</v>
      </c>
      <c r="G54" s="21">
        <f t="shared" si="8"/>
        <v>3.7000000000034561E-2</v>
      </c>
      <c r="H54" s="13"/>
    </row>
    <row r="55" spans="2:8" x14ac:dyDescent="0.25">
      <c r="B55" s="27">
        <f t="shared" si="5"/>
        <v>49</v>
      </c>
      <c r="C55" s="28" t="s">
        <v>51</v>
      </c>
      <c r="D55" s="29">
        <f t="shared" si="6"/>
        <v>927.25</v>
      </c>
      <c r="E55" s="29">
        <f>'Comprobacion de Frecuencias'!BB221</f>
        <v>927.16200000000003</v>
      </c>
      <c r="F55" s="29">
        <f t="shared" si="7"/>
        <v>8.7999999999965439E-2</v>
      </c>
      <c r="G55" s="30">
        <f t="shared" si="8"/>
        <v>8.7999999999965439E-2</v>
      </c>
      <c r="H55" s="13"/>
    </row>
    <row r="56" spans="2:8" x14ac:dyDescent="0.25">
      <c r="B56" s="22">
        <f t="shared" si="5"/>
        <v>50</v>
      </c>
      <c r="C56" s="23" t="s">
        <v>52</v>
      </c>
      <c r="D56" s="24">
        <f t="shared" si="6"/>
        <v>927.5</v>
      </c>
      <c r="E56" s="24">
        <f>'Comprobacion de Frecuencias'!BB248</f>
        <v>927.43200000000002</v>
      </c>
      <c r="F56" s="24">
        <f t="shared" si="7"/>
        <v>6.7999999999983629E-2</v>
      </c>
      <c r="G56" s="25">
        <f t="shared" si="8"/>
        <v>6.7999999999983629E-2</v>
      </c>
      <c r="H56" s="13"/>
    </row>
  </sheetData>
  <mergeCells count="2">
    <mergeCell ref="B3:K3"/>
    <mergeCell ref="N3:W3"/>
  </mergeCells>
  <phoneticPr fontId="2" type="noConversion"/>
  <pageMargins left="0.7" right="0.7" top="0.75" bottom="0.75" header="0.3" footer="0.3"/>
  <pageSetup scale="61" fitToHeight="0" orientation="landscape" horizontalDpi="0" verticalDpi="0" r:id="rId1"/>
  <drawing r:id="rId2"/>
  <tableParts count="1">
    <tablePart r:id="rId3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F78ECC3-95ED-4203-82D1-2596D86420B3}">
  <sheetPr>
    <pageSetUpPr fitToPage="1"/>
  </sheetPr>
  <dimension ref="D2:BG248"/>
  <sheetViews>
    <sheetView view="pageBreakPreview" zoomScale="60" zoomScaleNormal="55" workbookViewId="0">
      <selection activeCell="BS2" sqref="BS2"/>
    </sheetView>
  </sheetViews>
  <sheetFormatPr defaultRowHeight="15" x14ac:dyDescent="0.25"/>
  <cols>
    <col min="1" max="4" width="9.140625" style="1"/>
    <col min="5" max="5" width="14.42578125" style="1" customWidth="1"/>
    <col min="6" max="6" width="11" style="1" customWidth="1"/>
    <col min="7" max="16" width="9.140625" style="1"/>
    <col min="17" max="17" width="14.42578125" style="1" customWidth="1"/>
    <col min="18" max="18" width="11" style="1" customWidth="1"/>
    <col min="19" max="28" width="9.140625" style="1"/>
    <col min="29" max="29" width="14.42578125" style="1" customWidth="1"/>
    <col min="30" max="30" width="11" style="1" customWidth="1"/>
    <col min="31" max="40" width="9.140625" style="1"/>
    <col min="41" max="41" width="14.42578125" style="1" customWidth="1"/>
    <col min="42" max="42" width="11" style="1" customWidth="1"/>
    <col min="43" max="52" width="9.140625" style="1"/>
    <col min="53" max="53" width="14.42578125" style="1" customWidth="1"/>
    <col min="54" max="54" width="11" style="1" customWidth="1"/>
    <col min="55" max="16384" width="9.140625" style="1"/>
  </cols>
  <sheetData>
    <row r="2" spans="4:59" ht="26.25" x14ac:dyDescent="0.4">
      <c r="D2" s="55" t="s">
        <v>71</v>
      </c>
      <c r="E2" s="55"/>
      <c r="F2" s="55"/>
      <c r="G2" s="55"/>
      <c r="H2" s="55"/>
      <c r="I2" s="55"/>
      <c r="J2" s="55"/>
      <c r="K2" s="55"/>
      <c r="P2" s="55" t="s">
        <v>71</v>
      </c>
      <c r="Q2" s="55"/>
      <c r="R2" s="55"/>
      <c r="S2" s="55"/>
      <c r="T2" s="55"/>
      <c r="U2" s="55"/>
      <c r="V2" s="55"/>
      <c r="W2" s="55"/>
      <c r="AB2" s="55" t="s">
        <v>71</v>
      </c>
      <c r="AC2" s="55"/>
      <c r="AD2" s="55"/>
      <c r="AE2" s="55"/>
      <c r="AF2" s="55"/>
      <c r="AG2" s="55"/>
      <c r="AH2" s="55"/>
      <c r="AI2" s="55"/>
      <c r="AN2" s="55" t="s">
        <v>71</v>
      </c>
      <c r="AO2" s="55"/>
      <c r="AP2" s="55"/>
      <c r="AQ2" s="55"/>
      <c r="AR2" s="55"/>
      <c r="AS2" s="55"/>
      <c r="AT2" s="55"/>
      <c r="AU2" s="55"/>
      <c r="AZ2" s="55" t="s">
        <v>71</v>
      </c>
      <c r="BA2" s="55"/>
      <c r="BB2" s="55"/>
      <c r="BC2" s="55"/>
      <c r="BD2" s="55"/>
      <c r="BE2" s="55"/>
      <c r="BF2" s="55"/>
      <c r="BG2" s="55"/>
    </row>
    <row r="7" spans="4:59" ht="30" x14ac:dyDescent="0.25">
      <c r="D7" s="6" t="s">
        <v>0</v>
      </c>
      <c r="E7" s="6" t="s">
        <v>53</v>
      </c>
      <c r="F7" s="6" t="s">
        <v>26</v>
      </c>
      <c r="G7" s="8" t="s">
        <v>54</v>
      </c>
      <c r="H7" s="6" t="s">
        <v>55</v>
      </c>
      <c r="P7" s="6" t="s">
        <v>0</v>
      </c>
      <c r="Q7" s="6" t="s">
        <v>53</v>
      </c>
      <c r="R7" s="6" t="s">
        <v>26</v>
      </c>
      <c r="S7" s="8" t="s">
        <v>54</v>
      </c>
      <c r="T7" s="6" t="s">
        <v>55</v>
      </c>
      <c r="AB7" s="6" t="s">
        <v>0</v>
      </c>
      <c r="AC7" s="6" t="s">
        <v>53</v>
      </c>
      <c r="AD7" s="6" t="s">
        <v>26</v>
      </c>
      <c r="AE7" s="8" t="s">
        <v>54</v>
      </c>
      <c r="AF7" s="6" t="s">
        <v>55</v>
      </c>
      <c r="AN7" s="6" t="s">
        <v>0</v>
      </c>
      <c r="AO7" s="6" t="s">
        <v>53</v>
      </c>
      <c r="AP7" s="6" t="s">
        <v>26</v>
      </c>
      <c r="AQ7" s="8" t="s">
        <v>54</v>
      </c>
      <c r="AR7" s="6" t="s">
        <v>55</v>
      </c>
      <c r="AZ7" s="6" t="s">
        <v>0</v>
      </c>
      <c r="BA7" s="6" t="s">
        <v>53</v>
      </c>
      <c r="BB7" s="6" t="s">
        <v>26</v>
      </c>
      <c r="BC7" s="8" t="s">
        <v>54</v>
      </c>
      <c r="BD7" s="6" t="s">
        <v>55</v>
      </c>
    </row>
    <row r="8" spans="4:59" x14ac:dyDescent="0.25">
      <c r="D8" s="3" t="s">
        <v>1</v>
      </c>
      <c r="E8" s="4">
        <f>'Frecuencia de Transmisión'!D7</f>
        <v>915.25</v>
      </c>
      <c r="F8" s="4">
        <v>915.15899999999999</v>
      </c>
      <c r="G8" s="4">
        <v>250</v>
      </c>
      <c r="H8" s="4">
        <f>F8-E8</f>
        <v>-9.1000000000008185E-2</v>
      </c>
      <c r="P8" s="3" t="s">
        <v>11</v>
      </c>
      <c r="Q8" s="4">
        <f>'Frecuencia de Transmisión'!D17</f>
        <v>917.75</v>
      </c>
      <c r="R8" s="4">
        <v>917.83699999999999</v>
      </c>
      <c r="S8" s="4">
        <v>250</v>
      </c>
      <c r="T8" s="4">
        <f>R8-Q8</f>
        <v>8.6999999999989086E-2</v>
      </c>
      <c r="AB8" s="3" t="s">
        <v>21</v>
      </c>
      <c r="AC8" s="4">
        <f>'Frecuencia de Transmisión'!D27</f>
        <v>920.25</v>
      </c>
      <c r="AD8" s="4">
        <v>920.27</v>
      </c>
      <c r="AE8" s="4">
        <v>250</v>
      </c>
      <c r="AF8" s="4">
        <f>AD8-AC8</f>
        <v>1.999999999998181E-2</v>
      </c>
      <c r="AN8" s="3" t="s">
        <v>33</v>
      </c>
      <c r="AO8" s="4">
        <f>'Frecuencia de Transmisión'!D37</f>
        <v>922.75</v>
      </c>
      <c r="AP8" s="4">
        <v>922.71400000000006</v>
      </c>
      <c r="AQ8" s="4">
        <v>250</v>
      </c>
      <c r="AR8" s="4">
        <f>AP8-AO8</f>
        <v>-3.5999999999944521E-2</v>
      </c>
      <c r="AZ8" s="3" t="s">
        <v>43</v>
      </c>
      <c r="BA8" s="4">
        <f>'Frecuencia de Transmisión'!D47</f>
        <v>925.25</v>
      </c>
      <c r="BB8" s="4">
        <v>925.27</v>
      </c>
      <c r="BC8" s="4">
        <v>250</v>
      </c>
      <c r="BD8" s="4">
        <f>BB8-BA8</f>
        <v>1.999999999998181E-2</v>
      </c>
    </row>
    <row r="32" spans="4:56" ht="30" x14ac:dyDescent="0.25">
      <c r="D32" s="6" t="s">
        <v>0</v>
      </c>
      <c r="E32" s="6" t="s">
        <v>53</v>
      </c>
      <c r="F32" s="6" t="s">
        <v>26</v>
      </c>
      <c r="G32" s="8" t="s">
        <v>54</v>
      </c>
      <c r="H32" s="6" t="s">
        <v>55</v>
      </c>
      <c r="P32" s="6" t="s">
        <v>0</v>
      </c>
      <c r="Q32" s="6" t="s">
        <v>53</v>
      </c>
      <c r="R32" s="6" t="s">
        <v>26</v>
      </c>
      <c r="S32" s="8" t="s">
        <v>54</v>
      </c>
      <c r="T32" s="6" t="s">
        <v>55</v>
      </c>
      <c r="AB32" s="6" t="s">
        <v>0</v>
      </c>
      <c r="AC32" s="6" t="s">
        <v>53</v>
      </c>
      <c r="AD32" s="6" t="s">
        <v>26</v>
      </c>
      <c r="AE32" s="8" t="s">
        <v>54</v>
      </c>
      <c r="AF32" s="6" t="s">
        <v>55</v>
      </c>
      <c r="AN32" s="6" t="s">
        <v>0</v>
      </c>
      <c r="AO32" s="6" t="s">
        <v>53</v>
      </c>
      <c r="AP32" s="6" t="s">
        <v>26</v>
      </c>
      <c r="AQ32" s="8" t="s">
        <v>54</v>
      </c>
      <c r="AR32" s="6" t="s">
        <v>55</v>
      </c>
      <c r="AZ32" s="6" t="s">
        <v>0</v>
      </c>
      <c r="BA32" s="6" t="s">
        <v>53</v>
      </c>
      <c r="BB32" s="6" t="s">
        <v>26</v>
      </c>
      <c r="BC32" s="8" t="s">
        <v>54</v>
      </c>
      <c r="BD32" s="6" t="s">
        <v>55</v>
      </c>
    </row>
    <row r="33" spans="4:56" x14ac:dyDescent="0.25">
      <c r="D33" s="3" t="s">
        <v>2</v>
      </c>
      <c r="E33" s="4">
        <f>'Frecuencia de Transmisión'!D8</f>
        <v>915.5</v>
      </c>
      <c r="F33" s="4">
        <v>915.42899999999997</v>
      </c>
      <c r="G33" s="4">
        <v>250</v>
      </c>
      <c r="H33" s="4">
        <f>F33-E33</f>
        <v>-7.1000000000026375E-2</v>
      </c>
      <c r="P33" s="3" t="s">
        <v>12</v>
      </c>
      <c r="Q33" s="4">
        <f>'Frecuencia de Transmisión'!D18</f>
        <v>918</v>
      </c>
      <c r="R33" s="4">
        <v>918.05899999999997</v>
      </c>
      <c r="S33" s="4">
        <v>250</v>
      </c>
      <c r="T33" s="4">
        <f>R33-Q33</f>
        <v>5.8999999999969077E-2</v>
      </c>
      <c r="AB33" s="3" t="s">
        <v>22</v>
      </c>
      <c r="AC33" s="4">
        <f>'Frecuencia de Transmisión'!D28</f>
        <v>920.5</v>
      </c>
      <c r="AD33" s="4">
        <v>920.47199999999998</v>
      </c>
      <c r="AE33" s="4">
        <v>250</v>
      </c>
      <c r="AF33" s="4">
        <f>AD33-AC33</f>
        <v>-2.8000000000020009E-2</v>
      </c>
      <c r="AN33" s="3" t="s">
        <v>34</v>
      </c>
      <c r="AO33" s="4">
        <f>'Frecuencia de Transmisión'!D38</f>
        <v>923</v>
      </c>
      <c r="AP33" s="4">
        <v>922.91600000000005</v>
      </c>
      <c r="AQ33" s="4">
        <v>250</v>
      </c>
      <c r="AR33" s="4">
        <f>AP33-AO33</f>
        <v>-8.399999999994634E-2</v>
      </c>
      <c r="AZ33" s="3" t="s">
        <v>44</v>
      </c>
      <c r="BA33" s="4">
        <f>'Frecuencia de Transmisión'!D48</f>
        <v>925.5</v>
      </c>
      <c r="BB33" s="4">
        <v>925.54</v>
      </c>
      <c r="BC33" s="4">
        <v>250</v>
      </c>
      <c r="BD33" s="4">
        <f>BB33-BA33</f>
        <v>3.999999999996362E-2</v>
      </c>
    </row>
    <row r="58" spans="4:56" ht="30" x14ac:dyDescent="0.25">
      <c r="D58" s="6" t="s">
        <v>0</v>
      </c>
      <c r="E58" s="6" t="s">
        <v>53</v>
      </c>
      <c r="F58" s="6" t="s">
        <v>26</v>
      </c>
      <c r="G58" s="8" t="s">
        <v>54</v>
      </c>
      <c r="H58" s="6" t="s">
        <v>55</v>
      </c>
      <c r="P58" s="6" t="s">
        <v>0</v>
      </c>
      <c r="Q58" s="6" t="s">
        <v>53</v>
      </c>
      <c r="R58" s="6" t="s">
        <v>26</v>
      </c>
      <c r="S58" s="8" t="s">
        <v>54</v>
      </c>
      <c r="T58" s="6" t="s">
        <v>55</v>
      </c>
      <c r="AB58" s="6" t="s">
        <v>0</v>
      </c>
      <c r="AC58" s="6" t="s">
        <v>53</v>
      </c>
      <c r="AD58" s="6" t="s">
        <v>26</v>
      </c>
      <c r="AE58" s="8" t="s">
        <v>54</v>
      </c>
      <c r="AF58" s="6" t="s">
        <v>55</v>
      </c>
      <c r="AN58" s="6" t="s">
        <v>0</v>
      </c>
      <c r="AO58" s="6" t="s">
        <v>53</v>
      </c>
      <c r="AP58" s="6" t="s">
        <v>26</v>
      </c>
      <c r="AQ58" s="8" t="s">
        <v>54</v>
      </c>
      <c r="AR58" s="6" t="s">
        <v>55</v>
      </c>
      <c r="AZ58" s="6" t="s">
        <v>0</v>
      </c>
      <c r="BA58" s="6" t="s">
        <v>53</v>
      </c>
      <c r="BB58" s="6" t="s">
        <v>26</v>
      </c>
      <c r="BC58" s="8" t="s">
        <v>54</v>
      </c>
      <c r="BD58" s="6" t="s">
        <v>55</v>
      </c>
    </row>
    <row r="59" spans="4:56" x14ac:dyDescent="0.25">
      <c r="D59" s="3" t="s">
        <v>3</v>
      </c>
      <c r="E59" s="4">
        <f>'Frecuencia de Transmisión'!D9</f>
        <v>915.75</v>
      </c>
      <c r="F59" s="4">
        <v>915.67499999999995</v>
      </c>
      <c r="G59" s="4">
        <v>250</v>
      </c>
      <c r="H59" s="4">
        <f>F59-E59</f>
        <v>-7.5000000000045475E-2</v>
      </c>
      <c r="P59" s="3" t="s">
        <v>13</v>
      </c>
      <c r="Q59" s="4">
        <f>'Frecuencia de Transmisión'!D19</f>
        <v>918.25</v>
      </c>
      <c r="R59" s="4">
        <v>918.26099999999997</v>
      </c>
      <c r="S59" s="4">
        <v>250</v>
      </c>
      <c r="T59" s="4">
        <f>R59-Q59</f>
        <v>1.0999999999967258E-2</v>
      </c>
      <c r="AB59" s="3" t="s">
        <v>23</v>
      </c>
      <c r="AC59" s="4">
        <f>'Frecuencia de Transmisión'!D29</f>
        <v>920.75</v>
      </c>
      <c r="AD59" s="4">
        <v>920.74300000000005</v>
      </c>
      <c r="AE59" s="4">
        <v>250</v>
      </c>
      <c r="AF59" s="4">
        <f>AD59-AC59</f>
        <v>-6.9999999999481588E-3</v>
      </c>
      <c r="AN59" s="3" t="s">
        <v>35</v>
      </c>
      <c r="AO59" s="4">
        <f>'Frecuencia de Transmisión'!D39</f>
        <v>923.25</v>
      </c>
      <c r="AP59" s="4">
        <v>923.18600000000004</v>
      </c>
      <c r="AQ59" s="4">
        <v>250</v>
      </c>
      <c r="AR59" s="4">
        <f>AP59-AO59</f>
        <v>-6.399999999996453E-2</v>
      </c>
      <c r="AZ59" s="3" t="s">
        <v>45</v>
      </c>
      <c r="BA59" s="4">
        <f>'Frecuencia de Transmisión'!D49</f>
        <v>925.75</v>
      </c>
      <c r="BB59" s="4">
        <v>925.81</v>
      </c>
      <c r="BC59" s="4">
        <v>250</v>
      </c>
      <c r="BD59" s="4">
        <f>BB59-BA59</f>
        <v>5.999999999994543E-2</v>
      </c>
    </row>
    <row r="84" spans="4:56" ht="30" x14ac:dyDescent="0.25">
      <c r="D84" s="6" t="s">
        <v>0</v>
      </c>
      <c r="E84" s="6" t="s">
        <v>53</v>
      </c>
      <c r="F84" s="6" t="s">
        <v>26</v>
      </c>
      <c r="G84" s="8" t="s">
        <v>54</v>
      </c>
      <c r="H84" s="6" t="s">
        <v>55</v>
      </c>
      <c r="P84" s="6" t="s">
        <v>0</v>
      </c>
      <c r="Q84" s="6" t="s">
        <v>53</v>
      </c>
      <c r="R84" s="6" t="s">
        <v>26</v>
      </c>
      <c r="S84" s="8" t="s">
        <v>54</v>
      </c>
      <c r="T84" s="6" t="s">
        <v>55</v>
      </c>
      <c r="AB84" s="6" t="s">
        <v>0</v>
      </c>
      <c r="AC84" s="6" t="s">
        <v>53</v>
      </c>
      <c r="AD84" s="6" t="s">
        <v>26</v>
      </c>
      <c r="AE84" s="8" t="s">
        <v>54</v>
      </c>
      <c r="AF84" s="6" t="s">
        <v>55</v>
      </c>
      <c r="AN84" s="6" t="s">
        <v>0</v>
      </c>
      <c r="AO84" s="6" t="s">
        <v>53</v>
      </c>
      <c r="AP84" s="6" t="s">
        <v>26</v>
      </c>
      <c r="AQ84" s="8" t="s">
        <v>54</v>
      </c>
      <c r="AR84" s="6" t="s">
        <v>55</v>
      </c>
      <c r="AZ84" s="6" t="s">
        <v>0</v>
      </c>
      <c r="BA84" s="6" t="s">
        <v>53</v>
      </c>
      <c r="BB84" s="6" t="s">
        <v>26</v>
      </c>
      <c r="BC84" s="8" t="s">
        <v>54</v>
      </c>
      <c r="BD84" s="6" t="s">
        <v>55</v>
      </c>
    </row>
    <row r="85" spans="4:56" x14ac:dyDescent="0.25">
      <c r="D85" s="3" t="s">
        <v>4</v>
      </c>
      <c r="E85" s="4">
        <f>'Frecuencia de Transmisión'!D10</f>
        <v>916</v>
      </c>
      <c r="F85" s="4">
        <v>915.94500000000005</v>
      </c>
      <c r="G85" s="4">
        <v>250</v>
      </c>
      <c r="H85" s="4">
        <f>F85-E85</f>
        <v>-5.4999999999949978E-2</v>
      </c>
      <c r="P85" s="3" t="s">
        <v>14</v>
      </c>
      <c r="Q85" s="4">
        <f>'Frecuencia de Transmisión'!D20</f>
        <v>918.5</v>
      </c>
      <c r="R85" s="4">
        <v>918.58100000000002</v>
      </c>
      <c r="S85" s="4">
        <v>250</v>
      </c>
      <c r="T85" s="4">
        <f>R85-Q85</f>
        <v>8.100000000001728E-2</v>
      </c>
      <c r="AB85" s="3" t="s">
        <v>24</v>
      </c>
      <c r="AC85" s="4">
        <f>'Frecuencia de Transmisión'!D30</f>
        <v>921</v>
      </c>
      <c r="AD85" s="4">
        <v>921.01300000000003</v>
      </c>
      <c r="AE85" s="4">
        <v>250</v>
      </c>
      <c r="AF85" s="4">
        <f>AD85-AC85</f>
        <v>1.3000000000033651E-2</v>
      </c>
      <c r="AN85" s="3" t="s">
        <v>36</v>
      </c>
      <c r="AO85" s="4">
        <f>'Frecuencia de Transmisión'!D40</f>
        <v>923.5</v>
      </c>
      <c r="AP85" s="4">
        <v>923.44500000000005</v>
      </c>
      <c r="AQ85" s="4">
        <v>250</v>
      </c>
      <c r="AR85" s="4">
        <f>AP85-AO85</f>
        <v>-5.4999999999949978E-2</v>
      </c>
      <c r="AZ85" s="3" t="s">
        <v>46</v>
      </c>
      <c r="BA85" s="4">
        <f>'Frecuencia de Transmisión'!D50</f>
        <v>926</v>
      </c>
      <c r="BB85" s="4">
        <v>926.08100000000002</v>
      </c>
      <c r="BC85" s="4">
        <v>250</v>
      </c>
      <c r="BD85" s="4">
        <f>BB85-BA85</f>
        <v>8.100000000001728E-2</v>
      </c>
    </row>
    <row r="111" spans="4:56" ht="30" x14ac:dyDescent="0.25">
      <c r="D111" s="6" t="s">
        <v>0</v>
      </c>
      <c r="E111" s="6" t="s">
        <v>53</v>
      </c>
      <c r="F111" s="6" t="s">
        <v>26</v>
      </c>
      <c r="G111" s="8" t="s">
        <v>54</v>
      </c>
      <c r="H111" s="6" t="s">
        <v>55</v>
      </c>
      <c r="P111" s="6" t="s">
        <v>0</v>
      </c>
      <c r="Q111" s="6" t="s">
        <v>53</v>
      </c>
      <c r="R111" s="6" t="s">
        <v>26</v>
      </c>
      <c r="S111" s="8" t="s">
        <v>54</v>
      </c>
      <c r="T111" s="6" t="s">
        <v>55</v>
      </c>
      <c r="AB111" s="6" t="s">
        <v>0</v>
      </c>
      <c r="AC111" s="6" t="s">
        <v>53</v>
      </c>
      <c r="AD111" s="6" t="s">
        <v>26</v>
      </c>
      <c r="AE111" s="8" t="s">
        <v>54</v>
      </c>
      <c r="AF111" s="6" t="s">
        <v>55</v>
      </c>
      <c r="AN111" s="6" t="s">
        <v>0</v>
      </c>
      <c r="AO111" s="6" t="s">
        <v>53</v>
      </c>
      <c r="AP111" s="6" t="s">
        <v>26</v>
      </c>
      <c r="AQ111" s="8" t="s">
        <v>54</v>
      </c>
      <c r="AR111" s="6" t="s">
        <v>55</v>
      </c>
      <c r="AZ111" s="6" t="s">
        <v>0</v>
      </c>
      <c r="BA111" s="6" t="s">
        <v>53</v>
      </c>
      <c r="BB111" s="6" t="s">
        <v>26</v>
      </c>
      <c r="BC111" s="8" t="s">
        <v>54</v>
      </c>
      <c r="BD111" s="6" t="s">
        <v>55</v>
      </c>
    </row>
    <row r="112" spans="4:56" x14ac:dyDescent="0.25">
      <c r="D112" s="3" t="s">
        <v>5</v>
      </c>
      <c r="E112" s="4">
        <f>'Frecuencia de Transmisión'!D11</f>
        <v>916.25</v>
      </c>
      <c r="F112" s="4">
        <v>916.21600000000001</v>
      </c>
      <c r="G112" s="4">
        <v>250</v>
      </c>
      <c r="H112" s="4">
        <f>F112-E112</f>
        <v>-3.3999999999991815E-2</v>
      </c>
      <c r="P112" s="3" t="s">
        <v>15</v>
      </c>
      <c r="Q112" s="4">
        <f>'Frecuencia de Transmisión'!D21</f>
        <v>918.75</v>
      </c>
      <c r="R112" s="4">
        <v>918.66700000000003</v>
      </c>
      <c r="S112" s="4">
        <v>250</v>
      </c>
      <c r="T112" s="4">
        <f>R112-Q112</f>
        <v>-8.2999999999969987E-2</v>
      </c>
      <c r="AB112" s="3" t="s">
        <v>25</v>
      </c>
      <c r="AC112" s="4">
        <f>'Frecuencia de Transmisión'!D31</f>
        <v>921.25</v>
      </c>
      <c r="AD112" s="4">
        <v>921.28300000000002</v>
      </c>
      <c r="AE112" s="4">
        <v>250</v>
      </c>
      <c r="AF112" s="4">
        <f>AD112-AC112</f>
        <v>3.3000000000015461E-2</v>
      </c>
      <c r="AN112" s="3" t="s">
        <v>37</v>
      </c>
      <c r="AO112" s="4">
        <f>'Frecuencia de Transmisión'!D41</f>
        <v>923.75</v>
      </c>
      <c r="AP112" s="4">
        <v>923.71600000000001</v>
      </c>
      <c r="AQ112" s="4">
        <v>250</v>
      </c>
      <c r="AR112" s="4">
        <f>AP112-AO112</f>
        <v>-3.3999999999991815E-2</v>
      </c>
      <c r="AZ112" s="3" t="s">
        <v>47</v>
      </c>
      <c r="BA112" s="4">
        <f>'Frecuencia de Transmisión'!D51</f>
        <v>926.25</v>
      </c>
      <c r="BB112" s="4">
        <v>926.154</v>
      </c>
      <c r="BC112" s="4">
        <v>250</v>
      </c>
      <c r="BD112" s="4">
        <f>BB112-BA112</f>
        <v>-9.6000000000003638E-2</v>
      </c>
    </row>
    <row r="137" spans="4:56" ht="30" x14ac:dyDescent="0.25">
      <c r="D137" s="6" t="s">
        <v>0</v>
      </c>
      <c r="E137" s="6" t="s">
        <v>53</v>
      </c>
      <c r="F137" s="6" t="s">
        <v>26</v>
      </c>
      <c r="G137" s="8" t="s">
        <v>54</v>
      </c>
      <c r="H137" s="6" t="s">
        <v>55</v>
      </c>
      <c r="P137" s="6" t="s">
        <v>0</v>
      </c>
      <c r="Q137" s="6" t="s">
        <v>53</v>
      </c>
      <c r="R137" s="6" t="s">
        <v>26</v>
      </c>
      <c r="S137" s="8" t="s">
        <v>54</v>
      </c>
      <c r="T137" s="6" t="s">
        <v>55</v>
      </c>
      <c r="AB137" s="6" t="s">
        <v>0</v>
      </c>
      <c r="AC137" s="6" t="s">
        <v>53</v>
      </c>
      <c r="AD137" s="6" t="s">
        <v>26</v>
      </c>
      <c r="AE137" s="8" t="s">
        <v>54</v>
      </c>
      <c r="AF137" s="6" t="s">
        <v>55</v>
      </c>
      <c r="AN137" s="6" t="s">
        <v>0</v>
      </c>
      <c r="AO137" s="6" t="s">
        <v>53</v>
      </c>
      <c r="AP137" s="6" t="s">
        <v>26</v>
      </c>
      <c r="AQ137" s="8" t="s">
        <v>54</v>
      </c>
      <c r="AR137" s="6" t="s">
        <v>55</v>
      </c>
      <c r="AZ137" s="6" t="s">
        <v>0</v>
      </c>
      <c r="BA137" s="6" t="s">
        <v>53</v>
      </c>
      <c r="BB137" s="6" t="s">
        <v>26</v>
      </c>
      <c r="BC137" s="8" t="s">
        <v>54</v>
      </c>
      <c r="BD137" s="6" t="s">
        <v>55</v>
      </c>
    </row>
    <row r="138" spans="4:56" x14ac:dyDescent="0.25">
      <c r="D138" s="3" t="s">
        <v>6</v>
      </c>
      <c r="E138" s="4">
        <f>'Frecuencia de Transmisión'!D12</f>
        <v>916.5</v>
      </c>
      <c r="F138" s="4">
        <v>916.48599999999999</v>
      </c>
      <c r="G138" s="4">
        <v>250</v>
      </c>
      <c r="H138" s="4">
        <f>F138-E138</f>
        <v>-1.4000000000010004E-2</v>
      </c>
      <c r="P138" s="3" t="s">
        <v>16</v>
      </c>
      <c r="Q138" s="4">
        <f>'Frecuencia de Transmisión'!D22</f>
        <v>919</v>
      </c>
      <c r="R138" s="4">
        <v>918.91800000000001</v>
      </c>
      <c r="S138" s="4">
        <v>250</v>
      </c>
      <c r="T138" s="4">
        <f>R138-Q138</f>
        <v>-8.1999999999993634E-2</v>
      </c>
      <c r="AB138" s="3" t="s">
        <v>28</v>
      </c>
      <c r="AC138" s="4">
        <f>'Frecuencia de Transmisión'!D32</f>
        <v>921.5</v>
      </c>
      <c r="AD138" s="4">
        <v>921.55399999999997</v>
      </c>
      <c r="AE138" s="4">
        <v>250</v>
      </c>
      <c r="AF138" s="4">
        <f>AD138-AC138</f>
        <v>5.3999999999973625E-2</v>
      </c>
      <c r="AN138" s="3" t="s">
        <v>38</v>
      </c>
      <c r="AO138" s="4">
        <f>'Frecuencia de Transmisión'!D42</f>
        <v>924</v>
      </c>
      <c r="AP138" s="4">
        <v>923.98599999999999</v>
      </c>
      <c r="AQ138" s="4">
        <v>250</v>
      </c>
      <c r="AR138" s="4">
        <f>AP138-AO138</f>
        <v>-1.4000000000010004E-2</v>
      </c>
      <c r="AZ138" s="3" t="s">
        <v>48</v>
      </c>
      <c r="BA138" s="4">
        <f>'Frecuencia de Transmisión'!D52</f>
        <v>926.5</v>
      </c>
      <c r="BB138" s="4">
        <v>926.41800000000001</v>
      </c>
      <c r="BC138" s="4">
        <v>250</v>
      </c>
      <c r="BD138" s="4">
        <f>BB138-BA138</f>
        <v>-8.1999999999993634E-2</v>
      </c>
    </row>
    <row r="165" spans="4:56" ht="30" x14ac:dyDescent="0.25">
      <c r="D165" s="6" t="s">
        <v>0</v>
      </c>
      <c r="E165" s="6" t="s">
        <v>53</v>
      </c>
      <c r="F165" s="6" t="s">
        <v>26</v>
      </c>
      <c r="G165" s="8" t="s">
        <v>54</v>
      </c>
      <c r="H165" s="6" t="s">
        <v>55</v>
      </c>
      <c r="P165" s="6" t="s">
        <v>0</v>
      </c>
      <c r="Q165" s="6" t="s">
        <v>53</v>
      </c>
      <c r="R165" s="6" t="s">
        <v>26</v>
      </c>
      <c r="S165" s="8" t="s">
        <v>54</v>
      </c>
      <c r="T165" s="6" t="s">
        <v>55</v>
      </c>
      <c r="AB165" s="6" t="s">
        <v>0</v>
      </c>
      <c r="AC165" s="6" t="s">
        <v>53</v>
      </c>
      <c r="AD165" s="6" t="s">
        <v>26</v>
      </c>
      <c r="AE165" s="8" t="s">
        <v>54</v>
      </c>
      <c r="AF165" s="6" t="s">
        <v>55</v>
      </c>
      <c r="AN165" s="6" t="s">
        <v>0</v>
      </c>
      <c r="AO165" s="6" t="s">
        <v>53</v>
      </c>
      <c r="AP165" s="6" t="s">
        <v>26</v>
      </c>
      <c r="AQ165" s="8" t="s">
        <v>54</v>
      </c>
      <c r="AR165" s="6" t="s">
        <v>55</v>
      </c>
      <c r="AZ165" s="6" t="s">
        <v>0</v>
      </c>
      <c r="BA165" s="6" t="s">
        <v>53</v>
      </c>
      <c r="BB165" s="6" t="s">
        <v>26</v>
      </c>
      <c r="BC165" s="8" t="s">
        <v>54</v>
      </c>
      <c r="BD165" s="6" t="s">
        <v>55</v>
      </c>
    </row>
    <row r="166" spans="4:56" x14ac:dyDescent="0.25">
      <c r="D166" s="3" t="s">
        <v>7</v>
      </c>
      <c r="E166" s="4">
        <f>'Frecuencia de Transmisión'!D13</f>
        <v>916.75</v>
      </c>
      <c r="F166" s="4">
        <v>916.75599999999997</v>
      </c>
      <c r="G166" s="4">
        <v>250</v>
      </c>
      <c r="H166" s="4">
        <f>F166-E166</f>
        <v>5.9999999999718057E-3</v>
      </c>
      <c r="P166" s="3" t="s">
        <v>17</v>
      </c>
      <c r="Q166" s="4">
        <f>'Frecuencia de Transmisión'!D23</f>
        <v>919.25</v>
      </c>
      <c r="R166" s="4">
        <v>919.20699999999999</v>
      </c>
      <c r="S166" s="4">
        <v>250</v>
      </c>
      <c r="T166" s="4">
        <f>R166-Q166</f>
        <v>-4.3000000000006366E-2</v>
      </c>
      <c r="AB166" s="3" t="s">
        <v>29</v>
      </c>
      <c r="AC166" s="4">
        <f>'Frecuencia de Transmisión'!D33</f>
        <v>921.75</v>
      </c>
      <c r="AD166" s="4">
        <v>921.82399999999996</v>
      </c>
      <c r="AE166" s="4">
        <v>250</v>
      </c>
      <c r="AF166" s="4">
        <f>AD166-AC166</f>
        <v>7.3999999999955435E-2</v>
      </c>
      <c r="AN166" s="3" t="s">
        <v>39</v>
      </c>
      <c r="AO166" s="4">
        <f>'Frecuencia de Transmisión'!D43</f>
        <v>924.25</v>
      </c>
      <c r="AP166" s="4">
        <v>924.25599999999997</v>
      </c>
      <c r="AQ166" s="4">
        <v>250</v>
      </c>
      <c r="AR166" s="4">
        <f>AP166-AO166</f>
        <v>5.9999999999718057E-3</v>
      </c>
      <c r="AZ166" s="3" t="s">
        <v>49</v>
      </c>
      <c r="BA166" s="4">
        <f>'Frecuencia de Transmisión'!D53</f>
        <v>926.75</v>
      </c>
      <c r="BB166" s="4">
        <v>926.69399999999996</v>
      </c>
      <c r="BC166" s="4">
        <v>250</v>
      </c>
      <c r="BD166" s="4">
        <f>BB166-BA166</f>
        <v>-5.6000000000040018E-2</v>
      </c>
    </row>
    <row r="192" spans="4:56" ht="30" x14ac:dyDescent="0.25">
      <c r="D192" s="6" t="s">
        <v>0</v>
      </c>
      <c r="E192" s="6" t="s">
        <v>53</v>
      </c>
      <c r="F192" s="6" t="s">
        <v>26</v>
      </c>
      <c r="G192" s="8" t="s">
        <v>54</v>
      </c>
      <c r="H192" s="6" t="s">
        <v>55</v>
      </c>
      <c r="P192" s="6" t="s">
        <v>0</v>
      </c>
      <c r="Q192" s="6" t="s">
        <v>53</v>
      </c>
      <c r="R192" s="6" t="s">
        <v>26</v>
      </c>
      <c r="S192" s="8" t="s">
        <v>54</v>
      </c>
      <c r="T192" s="6" t="s">
        <v>55</v>
      </c>
      <c r="AB192" s="6" t="s">
        <v>0</v>
      </c>
      <c r="AC192" s="6" t="s">
        <v>53</v>
      </c>
      <c r="AD192" s="6" t="s">
        <v>26</v>
      </c>
      <c r="AE192" s="8" t="s">
        <v>54</v>
      </c>
      <c r="AF192" s="6" t="s">
        <v>55</v>
      </c>
      <c r="AN192" s="6" t="s">
        <v>0</v>
      </c>
      <c r="AO192" s="6" t="s">
        <v>53</v>
      </c>
      <c r="AP192" s="6" t="s">
        <v>26</v>
      </c>
      <c r="AQ192" s="8" t="s">
        <v>54</v>
      </c>
      <c r="AR192" s="6" t="s">
        <v>55</v>
      </c>
      <c r="AZ192" s="6" t="s">
        <v>0</v>
      </c>
      <c r="BA192" s="6" t="s">
        <v>53</v>
      </c>
      <c r="BB192" s="6" t="s">
        <v>26</v>
      </c>
      <c r="BC192" s="8" t="s">
        <v>54</v>
      </c>
      <c r="BD192" s="6" t="s">
        <v>55</v>
      </c>
    </row>
    <row r="193" spans="4:56" x14ac:dyDescent="0.25">
      <c r="D193" s="3" t="s">
        <v>8</v>
      </c>
      <c r="E193" s="4">
        <f>'Frecuencia de Transmisión'!D14</f>
        <v>917</v>
      </c>
      <c r="F193" s="4">
        <v>917.02700000000004</v>
      </c>
      <c r="G193" s="4">
        <v>250</v>
      </c>
      <c r="H193" s="4">
        <f>F193-E193</f>
        <v>2.7000000000043656E-2</v>
      </c>
      <c r="P193" s="3" t="s">
        <v>18</v>
      </c>
      <c r="Q193" s="4">
        <f>'Frecuencia de Transmisión'!D24</f>
        <v>919.5</v>
      </c>
      <c r="R193" s="4">
        <v>919.476</v>
      </c>
      <c r="S193" s="4">
        <v>250</v>
      </c>
      <c r="T193" s="4">
        <f>R193-Q193</f>
        <v>-2.4000000000000909E-2</v>
      </c>
      <c r="AB193" s="3" t="s">
        <v>30</v>
      </c>
      <c r="AC193" s="4">
        <f>'Frecuencia de Transmisión'!D34</f>
        <v>922</v>
      </c>
      <c r="AD193" s="4">
        <v>922.09400000000005</v>
      </c>
      <c r="AE193" s="4">
        <v>250</v>
      </c>
      <c r="AF193" s="4">
        <f>AD193-AC193</f>
        <v>9.4000000000050932E-2</v>
      </c>
      <c r="AN193" s="3" t="s">
        <v>40</v>
      </c>
      <c r="AO193" s="4">
        <f>'Frecuencia de Transmisión'!D44</f>
        <v>924.5</v>
      </c>
      <c r="AP193" s="4">
        <v>924.52700000000004</v>
      </c>
      <c r="AQ193" s="4">
        <v>250</v>
      </c>
      <c r="AR193" s="4">
        <f>AP193-AO193</f>
        <v>2.7000000000043656E-2</v>
      </c>
      <c r="AZ193" s="3" t="s">
        <v>50</v>
      </c>
      <c r="BA193" s="4">
        <f>'Frecuencia de Transmisión'!D54</f>
        <v>927</v>
      </c>
      <c r="BB193" s="4">
        <v>926.96299999999997</v>
      </c>
      <c r="BC193" s="4">
        <v>250</v>
      </c>
      <c r="BD193" s="4">
        <f>BB193-BA193</f>
        <v>-3.7000000000034561E-2</v>
      </c>
    </row>
    <row r="220" spans="4:56" ht="30" x14ac:dyDescent="0.25">
      <c r="D220" s="6" t="s">
        <v>0</v>
      </c>
      <c r="E220" s="6" t="s">
        <v>53</v>
      </c>
      <c r="F220" s="6" t="s">
        <v>26</v>
      </c>
      <c r="G220" s="8" t="s">
        <v>54</v>
      </c>
      <c r="H220" s="6" t="s">
        <v>55</v>
      </c>
      <c r="P220" s="6" t="s">
        <v>0</v>
      </c>
      <c r="Q220" s="6" t="s">
        <v>53</v>
      </c>
      <c r="R220" s="6" t="s">
        <v>26</v>
      </c>
      <c r="S220" s="8" t="s">
        <v>54</v>
      </c>
      <c r="T220" s="6" t="s">
        <v>55</v>
      </c>
      <c r="AB220" s="6" t="s">
        <v>0</v>
      </c>
      <c r="AC220" s="6" t="s">
        <v>53</v>
      </c>
      <c r="AD220" s="6" t="s">
        <v>26</v>
      </c>
      <c r="AE220" s="8" t="s">
        <v>54</v>
      </c>
      <c r="AF220" s="6" t="s">
        <v>55</v>
      </c>
      <c r="AN220" s="6" t="s">
        <v>0</v>
      </c>
      <c r="AO220" s="6" t="s">
        <v>53</v>
      </c>
      <c r="AP220" s="6" t="s">
        <v>26</v>
      </c>
      <c r="AQ220" s="8" t="s">
        <v>54</v>
      </c>
      <c r="AR220" s="6" t="s">
        <v>55</v>
      </c>
      <c r="AZ220" s="6" t="s">
        <v>0</v>
      </c>
      <c r="BA220" s="6" t="s">
        <v>53</v>
      </c>
      <c r="BB220" s="6" t="s">
        <v>26</v>
      </c>
      <c r="BC220" s="8" t="s">
        <v>54</v>
      </c>
      <c r="BD220" s="6" t="s">
        <v>55</v>
      </c>
    </row>
    <row r="221" spans="4:56" x14ac:dyDescent="0.25">
      <c r="D221" s="3" t="s">
        <v>9</v>
      </c>
      <c r="E221" s="4">
        <f>'Frecuencia de Transmisión'!D15</f>
        <v>917.25</v>
      </c>
      <c r="F221" s="4">
        <v>917.29700000000003</v>
      </c>
      <c r="G221" s="4">
        <v>250</v>
      </c>
      <c r="H221" s="4">
        <f>F221-E221</f>
        <v>4.7000000000025466E-2</v>
      </c>
      <c r="P221" s="3" t="s">
        <v>19</v>
      </c>
      <c r="Q221" s="4">
        <f>'Frecuencia de Transmisión'!D25</f>
        <v>919.75</v>
      </c>
      <c r="R221" s="4">
        <v>919.66200000000003</v>
      </c>
      <c r="S221" s="4">
        <v>250</v>
      </c>
      <c r="T221" s="4">
        <f>R221-Q221</f>
        <v>-8.7999999999965439E-2</v>
      </c>
      <c r="AB221" s="3" t="s">
        <v>31</v>
      </c>
      <c r="AC221" s="4">
        <f>'Frecuencia de Transmisión'!D35</f>
        <v>922.25</v>
      </c>
      <c r="AD221" s="4">
        <v>922.17499999999995</v>
      </c>
      <c r="AE221" s="4">
        <v>250</v>
      </c>
      <c r="AF221" s="4">
        <f>AD221-AC221</f>
        <v>-7.5000000000045475E-2</v>
      </c>
      <c r="AN221" s="3" t="s">
        <v>41</v>
      </c>
      <c r="AO221" s="4">
        <f>'Frecuencia de Transmisión'!D45</f>
        <v>924.75</v>
      </c>
      <c r="AP221" s="4">
        <v>924.79700000000003</v>
      </c>
      <c r="AQ221" s="4">
        <v>250</v>
      </c>
      <c r="AR221" s="4">
        <f>AP221-AO221</f>
        <v>4.7000000000025466E-2</v>
      </c>
      <c r="AZ221" s="3" t="s">
        <v>51</v>
      </c>
      <c r="BA221" s="4">
        <f>'Frecuencia de Transmisión'!D55</f>
        <v>927.25</v>
      </c>
      <c r="BB221" s="4">
        <v>927.16200000000003</v>
      </c>
      <c r="BC221" s="4">
        <v>250</v>
      </c>
      <c r="BD221" s="4">
        <f>BB221-BA221</f>
        <v>-8.7999999999965439E-2</v>
      </c>
    </row>
    <row r="247" spans="4:56" ht="30" x14ac:dyDescent="0.25">
      <c r="D247" s="6" t="s">
        <v>0</v>
      </c>
      <c r="E247" s="6" t="s">
        <v>53</v>
      </c>
      <c r="F247" s="6" t="s">
        <v>26</v>
      </c>
      <c r="G247" s="8" t="s">
        <v>54</v>
      </c>
      <c r="H247" s="6" t="s">
        <v>55</v>
      </c>
      <c r="P247" s="6" t="s">
        <v>0</v>
      </c>
      <c r="Q247" s="6" t="s">
        <v>53</v>
      </c>
      <c r="R247" s="6" t="s">
        <v>26</v>
      </c>
      <c r="S247" s="8" t="s">
        <v>54</v>
      </c>
      <c r="T247" s="6" t="s">
        <v>55</v>
      </c>
      <c r="AB247" s="6" t="s">
        <v>0</v>
      </c>
      <c r="AC247" s="6" t="s">
        <v>53</v>
      </c>
      <c r="AD247" s="6" t="s">
        <v>26</v>
      </c>
      <c r="AE247" s="8" t="s">
        <v>54</v>
      </c>
      <c r="AF247" s="6" t="s">
        <v>55</v>
      </c>
      <c r="AN247" s="6" t="s">
        <v>0</v>
      </c>
      <c r="AO247" s="6" t="s">
        <v>53</v>
      </c>
      <c r="AP247" s="6" t="s">
        <v>26</v>
      </c>
      <c r="AQ247" s="8" t="s">
        <v>54</v>
      </c>
      <c r="AR247" s="6" t="s">
        <v>55</v>
      </c>
      <c r="AZ247" s="6" t="s">
        <v>0</v>
      </c>
      <c r="BA247" s="6" t="s">
        <v>53</v>
      </c>
      <c r="BB247" s="6" t="s">
        <v>26</v>
      </c>
      <c r="BC247" s="8" t="s">
        <v>54</v>
      </c>
      <c r="BD247" s="6" t="s">
        <v>55</v>
      </c>
    </row>
    <row r="248" spans="4:56" x14ac:dyDescent="0.25">
      <c r="D248" s="3" t="s">
        <v>10</v>
      </c>
      <c r="E248" s="4">
        <f>'Frecuencia de Transmisión'!D16</f>
        <v>917.5</v>
      </c>
      <c r="F248" s="4">
        <v>917.56700000000001</v>
      </c>
      <c r="G248" s="4">
        <v>250</v>
      </c>
      <c r="H248" s="4">
        <f>F248-E248</f>
        <v>6.7000000000007276E-2</v>
      </c>
      <c r="P248" s="3" t="s">
        <v>20</v>
      </c>
      <c r="Q248" s="4">
        <f>'Frecuencia de Transmisión'!D26</f>
        <v>920</v>
      </c>
      <c r="R248" s="4">
        <v>919.93200000000002</v>
      </c>
      <c r="S248" s="4">
        <v>250</v>
      </c>
      <c r="T248" s="4">
        <f>R248-Q248</f>
        <v>-6.7999999999983629E-2</v>
      </c>
      <c r="AB248" s="3" t="s">
        <v>32</v>
      </c>
      <c r="AC248" s="4">
        <f>'Frecuencia de Transmisión'!D36</f>
        <v>922.5</v>
      </c>
      <c r="AD248" s="4">
        <v>922.44399999999996</v>
      </c>
      <c r="AE248" s="4">
        <v>250</v>
      </c>
      <c r="AF248" s="4">
        <f>AD248-AC248</f>
        <v>-5.6000000000040018E-2</v>
      </c>
      <c r="AN248" s="3" t="s">
        <v>42</v>
      </c>
      <c r="AO248" s="4">
        <f>'Frecuencia de Transmisión'!D46</f>
        <v>925</v>
      </c>
      <c r="AP248" s="4">
        <v>925.06700000000001</v>
      </c>
      <c r="AQ248" s="4">
        <v>250</v>
      </c>
      <c r="AR248" s="4">
        <f>AP248-AO248</f>
        <v>6.7000000000007276E-2</v>
      </c>
      <c r="AZ248" s="3" t="s">
        <v>52</v>
      </c>
      <c r="BA248" s="4">
        <f>'Frecuencia de Transmisión'!D56</f>
        <v>927.5</v>
      </c>
      <c r="BB248" s="4">
        <v>927.43200000000002</v>
      </c>
      <c r="BC248" s="4">
        <v>250</v>
      </c>
      <c r="BD248" s="4">
        <f>BB248-BA248</f>
        <v>-6.7999999999983629E-2</v>
      </c>
    </row>
  </sheetData>
  <mergeCells count="5">
    <mergeCell ref="D2:K2"/>
    <mergeCell ref="AB2:AI2"/>
    <mergeCell ref="AZ2:BG2"/>
    <mergeCell ref="P2:W2"/>
    <mergeCell ref="AN2:AU2"/>
  </mergeCells>
  <pageMargins left="0.70866141732283472" right="0.70866141732283472" top="0.74803149606299213" bottom="0.74803149606299213" header="0.31496062992125984" footer="0.31496062992125984"/>
  <pageSetup paperSize="9" scale="72" fitToWidth="5" fitToHeight="0" orientation="portrait" r:id="rId1"/>
  <rowBreaks count="4" manualBreakCount="4">
    <brk id="56" min="1" max="57" man="1"/>
    <brk id="109" min="1" max="60" man="1"/>
    <brk id="163" min="1" max="60" man="1"/>
    <brk id="218" min="1" max="60" man="1"/>
  </rowBreaks>
  <colBreaks count="2" manualBreakCount="2">
    <brk id="12" max="1048575" man="1"/>
    <brk id="24" max="273" man="1"/>
  </colBreaks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9F9782-9A06-4245-A325-602D56DF4AA9}">
  <dimension ref="C3:J16"/>
  <sheetViews>
    <sheetView workbookViewId="0">
      <selection activeCell="C16" sqref="C16"/>
    </sheetView>
  </sheetViews>
  <sheetFormatPr defaultRowHeight="15" x14ac:dyDescent="0.25"/>
  <cols>
    <col min="1" max="2" width="9.140625" style="1"/>
    <col min="3" max="3" width="11" style="5" customWidth="1"/>
    <col min="4" max="4" width="14.5703125" style="5" customWidth="1"/>
    <col min="5" max="5" width="11.42578125" style="5" customWidth="1"/>
    <col min="6" max="6" width="14.42578125" style="1" bestFit="1" customWidth="1"/>
    <col min="7" max="16384" width="9.140625" style="1"/>
  </cols>
  <sheetData>
    <row r="3" spans="3:10" ht="26.25" x14ac:dyDescent="0.4">
      <c r="C3" s="55" t="s">
        <v>85</v>
      </c>
      <c r="D3" s="55"/>
      <c r="E3" s="55"/>
      <c r="F3" s="55"/>
      <c r="G3" s="55"/>
      <c r="H3" s="55"/>
      <c r="I3" s="55"/>
      <c r="J3" s="55"/>
    </row>
    <row r="6" spans="3:10" ht="28.5" customHeight="1" x14ac:dyDescent="0.25">
      <c r="C6" s="6" t="s">
        <v>0</v>
      </c>
      <c r="D6" s="6" t="s">
        <v>27</v>
      </c>
      <c r="E6" s="6" t="s">
        <v>26</v>
      </c>
      <c r="F6" s="6" t="s">
        <v>75</v>
      </c>
    </row>
    <row r="7" spans="3:10" x14ac:dyDescent="0.25">
      <c r="C7" s="3" t="s">
        <v>1</v>
      </c>
      <c r="D7" s="4">
        <v>915.25</v>
      </c>
      <c r="E7" s="4">
        <v>903.50900000000001</v>
      </c>
      <c r="F7" s="9">
        <f>D7-E7</f>
        <v>11.740999999999985</v>
      </c>
      <c r="G7" s="2"/>
    </row>
    <row r="8" spans="3:10" x14ac:dyDescent="0.25">
      <c r="C8" s="3" t="s">
        <v>2</v>
      </c>
      <c r="D8" s="4">
        <v>915.5</v>
      </c>
      <c r="E8" s="4">
        <v>904.50900000000001</v>
      </c>
      <c r="F8" s="9">
        <f t="shared" ref="F8:F13" si="0">D8-E8</f>
        <v>10.990999999999985</v>
      </c>
      <c r="G8" s="2"/>
    </row>
    <row r="9" spans="3:10" x14ac:dyDescent="0.25">
      <c r="C9" s="3" t="s">
        <v>3</v>
      </c>
      <c r="D9" s="4">
        <v>915.75</v>
      </c>
      <c r="E9" s="4">
        <v>905.50800000000004</v>
      </c>
      <c r="F9" s="9">
        <f t="shared" si="0"/>
        <v>10.241999999999962</v>
      </c>
      <c r="G9" s="2"/>
    </row>
    <row r="10" spans="3:10" x14ac:dyDescent="0.25">
      <c r="C10" s="3" t="s">
        <v>4</v>
      </c>
      <c r="D10" s="4">
        <v>916</v>
      </c>
      <c r="E10" s="4">
        <v>906.50900000000001</v>
      </c>
      <c r="F10" s="9">
        <f t="shared" si="0"/>
        <v>9.4909999999999854</v>
      </c>
      <c r="G10" s="2"/>
    </row>
    <row r="11" spans="3:10" x14ac:dyDescent="0.25">
      <c r="C11" s="3" t="s">
        <v>15</v>
      </c>
      <c r="D11" s="4">
        <v>918.75</v>
      </c>
      <c r="E11" s="4">
        <v>917.50900000000001</v>
      </c>
      <c r="F11" s="9">
        <f t="shared" si="0"/>
        <v>1.2409999999999854</v>
      </c>
      <c r="G11" s="2"/>
    </row>
    <row r="12" spans="3:10" x14ac:dyDescent="0.25">
      <c r="C12" s="3" t="s">
        <v>24</v>
      </c>
      <c r="D12" s="4">
        <v>921</v>
      </c>
      <c r="E12" s="4">
        <v>926.50900000000001</v>
      </c>
      <c r="F12" s="9">
        <f t="shared" si="0"/>
        <v>-5.5090000000000146</v>
      </c>
      <c r="G12" s="2"/>
    </row>
    <row r="13" spans="3:10" x14ac:dyDescent="0.25">
      <c r="C13" s="3" t="s">
        <v>25</v>
      </c>
      <c r="D13" s="4">
        <v>921.25</v>
      </c>
      <c r="E13" s="4">
        <v>927.50900000000001</v>
      </c>
      <c r="F13" s="9">
        <f t="shared" si="0"/>
        <v>-6.2590000000000146</v>
      </c>
      <c r="G13" s="2"/>
    </row>
    <row r="16" spans="3:10" x14ac:dyDescent="0.25">
      <c r="C16" s="71" t="s">
        <v>86</v>
      </c>
    </row>
  </sheetData>
  <mergeCells count="1">
    <mergeCell ref="C3:J3"/>
  </mergeCells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3BD0F3E-92E3-4BCC-B94F-6916B7C804D3}">
  <sheetPr>
    <pageSetUpPr fitToPage="1"/>
  </sheetPr>
  <dimension ref="C2:J15"/>
  <sheetViews>
    <sheetView zoomScale="160" zoomScaleNormal="160" workbookViewId="0">
      <selection activeCell="C3" sqref="C3"/>
    </sheetView>
  </sheetViews>
  <sheetFormatPr defaultRowHeight="15" x14ac:dyDescent="0.25"/>
  <cols>
    <col min="1" max="3" width="9.140625" style="1"/>
    <col min="4" max="4" width="23.42578125" style="1" customWidth="1"/>
    <col min="5" max="5" width="13" style="1" customWidth="1"/>
    <col min="6" max="6" width="17.42578125" style="1" customWidth="1"/>
    <col min="7" max="7" width="18.42578125" style="1" customWidth="1"/>
    <col min="8" max="9" width="9.140625" style="1"/>
    <col min="10" max="10" width="9.42578125" style="1" bestFit="1" customWidth="1"/>
    <col min="11" max="16384" width="9.140625" style="1"/>
  </cols>
  <sheetData>
    <row r="2" spans="3:10" ht="26.25" x14ac:dyDescent="0.4">
      <c r="C2" s="55" t="s">
        <v>87</v>
      </c>
      <c r="D2" s="55"/>
      <c r="E2" s="55"/>
      <c r="F2" s="55"/>
      <c r="G2" s="55"/>
    </row>
    <row r="4" spans="3:10" ht="15.75" thickBot="1" x14ac:dyDescent="0.3"/>
    <row r="5" spans="3:10" ht="45" customHeight="1" thickBot="1" x14ac:dyDescent="0.3">
      <c r="C5" s="50" t="s">
        <v>63</v>
      </c>
      <c r="D5" s="51" t="s">
        <v>70</v>
      </c>
      <c r="E5" s="52" t="s">
        <v>54</v>
      </c>
      <c r="F5" s="53" t="s">
        <v>76</v>
      </c>
      <c r="G5" s="54" t="s">
        <v>79</v>
      </c>
    </row>
    <row r="6" spans="3:10" x14ac:dyDescent="0.25">
      <c r="C6" s="47">
        <v>1</v>
      </c>
      <c r="D6" s="48">
        <v>1200</v>
      </c>
      <c r="E6" s="49">
        <v>250</v>
      </c>
      <c r="F6" s="49">
        <v>220</v>
      </c>
      <c r="G6" s="49">
        <v>570</v>
      </c>
      <c r="J6" s="2"/>
    </row>
    <row r="7" spans="3:10" x14ac:dyDescent="0.25">
      <c r="C7" s="39">
        <f t="shared" ref="C7:C13" si="0">C6+1</f>
        <v>2</v>
      </c>
      <c r="D7" s="43">
        <v>2400</v>
      </c>
      <c r="E7" s="44">
        <v>250</v>
      </c>
      <c r="F7" s="44">
        <v>120</v>
      </c>
      <c r="G7" s="44">
        <v>300</v>
      </c>
      <c r="J7" s="2"/>
    </row>
    <row r="8" spans="3:10" x14ac:dyDescent="0.25">
      <c r="C8" s="38">
        <f t="shared" si="0"/>
        <v>3</v>
      </c>
      <c r="D8" s="41">
        <v>4800</v>
      </c>
      <c r="E8" s="42">
        <v>250</v>
      </c>
      <c r="F8" s="42">
        <v>80</v>
      </c>
      <c r="G8" s="42">
        <v>170</v>
      </c>
      <c r="J8" s="2"/>
    </row>
    <row r="9" spans="3:10" x14ac:dyDescent="0.25">
      <c r="C9" s="39">
        <f t="shared" si="0"/>
        <v>4</v>
      </c>
      <c r="D9" s="43">
        <v>9600</v>
      </c>
      <c r="E9" s="44">
        <v>250</v>
      </c>
      <c r="F9" s="44">
        <v>55</v>
      </c>
      <c r="G9" s="44">
        <v>100</v>
      </c>
      <c r="J9" s="2"/>
    </row>
    <row r="10" spans="3:10" x14ac:dyDescent="0.25">
      <c r="C10" s="38">
        <f t="shared" si="0"/>
        <v>5</v>
      </c>
      <c r="D10" s="41">
        <v>19200</v>
      </c>
      <c r="E10" s="42">
        <v>250</v>
      </c>
      <c r="F10" s="42">
        <v>45</v>
      </c>
      <c r="G10" s="42">
        <v>70</v>
      </c>
      <c r="J10" s="2"/>
    </row>
    <row r="11" spans="3:10" x14ac:dyDescent="0.25">
      <c r="C11" s="39">
        <f t="shared" si="0"/>
        <v>6</v>
      </c>
      <c r="D11" s="43">
        <v>38400</v>
      </c>
      <c r="E11" s="44">
        <v>250</v>
      </c>
      <c r="F11" s="44">
        <v>40</v>
      </c>
      <c r="G11" s="44">
        <v>50</v>
      </c>
      <c r="J11" s="2"/>
    </row>
    <row r="12" spans="3:10" x14ac:dyDescent="0.25">
      <c r="C12" s="38">
        <f t="shared" si="0"/>
        <v>7</v>
      </c>
      <c r="D12" s="41">
        <v>76800</v>
      </c>
      <c r="E12" s="42">
        <v>250</v>
      </c>
      <c r="F12" s="42">
        <v>5</v>
      </c>
      <c r="G12" s="42">
        <v>10</v>
      </c>
    </row>
    <row r="13" spans="3:10" x14ac:dyDescent="0.25">
      <c r="C13" s="40">
        <f t="shared" si="0"/>
        <v>8</v>
      </c>
      <c r="D13" s="45">
        <v>115200</v>
      </c>
      <c r="E13" s="44">
        <v>250</v>
      </c>
      <c r="F13" s="46">
        <v>3</v>
      </c>
      <c r="G13" s="46">
        <v>10</v>
      </c>
    </row>
    <row r="14" spans="3:10" x14ac:dyDescent="0.25">
      <c r="C14" s="5"/>
      <c r="D14" s="5"/>
      <c r="E14" s="5"/>
    </row>
    <row r="15" spans="3:10" x14ac:dyDescent="0.25">
      <c r="C15" s="5"/>
      <c r="D15" s="5"/>
      <c r="E15" s="5"/>
    </row>
  </sheetData>
  <mergeCells count="1">
    <mergeCell ref="C2:G2"/>
  </mergeCells>
  <phoneticPr fontId="2" type="noConversion"/>
  <pageMargins left="0.7" right="0.7" top="0.75" bottom="0.75" header="0.3" footer="0.3"/>
  <pageSetup paperSize="9" orientation="portrait" horizontalDpi="0" verticalDpi="0"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42A5E8-2224-48DE-9AA6-7E95C67C83D8}">
  <dimension ref="B4:AH4"/>
  <sheetViews>
    <sheetView zoomScale="70" zoomScaleNormal="70" workbookViewId="0">
      <selection activeCell="Y54" sqref="Y54"/>
    </sheetView>
  </sheetViews>
  <sheetFormatPr defaultRowHeight="15" x14ac:dyDescent="0.25"/>
  <cols>
    <col min="1" max="16384" width="9.140625" style="1"/>
  </cols>
  <sheetData>
    <row r="4" spans="2:34" ht="26.25" x14ac:dyDescent="0.4">
      <c r="B4" s="55" t="s">
        <v>80</v>
      </c>
      <c r="C4" s="55"/>
      <c r="D4" s="55"/>
      <c r="E4" s="55"/>
      <c r="F4" s="55"/>
      <c r="G4" s="55"/>
      <c r="H4" s="55"/>
      <c r="I4" s="55"/>
      <c r="J4" s="55"/>
      <c r="K4" s="55"/>
      <c r="Y4" s="55" t="s">
        <v>81</v>
      </c>
      <c r="Z4" s="55"/>
      <c r="AA4" s="55"/>
      <c r="AB4" s="55"/>
      <c r="AC4" s="55"/>
      <c r="AD4" s="55"/>
      <c r="AE4" s="55"/>
      <c r="AF4" s="55"/>
      <c r="AG4" s="55"/>
      <c r="AH4" s="55"/>
    </row>
  </sheetData>
  <mergeCells count="2">
    <mergeCell ref="B4:K4"/>
    <mergeCell ref="Y4:AH4"/>
  </mergeCells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795A36-5F4F-4D80-9AAF-0109B3DD5224}">
  <dimension ref="B4:AH4"/>
  <sheetViews>
    <sheetView topLeftCell="B1" workbookViewId="0">
      <selection activeCell="C7" sqref="C7"/>
    </sheetView>
  </sheetViews>
  <sheetFormatPr defaultRowHeight="15" x14ac:dyDescent="0.25"/>
  <cols>
    <col min="1" max="16384" width="9.140625" style="1"/>
  </cols>
  <sheetData>
    <row r="4" spans="2:34" ht="26.25" x14ac:dyDescent="0.4">
      <c r="B4" s="55" t="s">
        <v>80</v>
      </c>
      <c r="C4" s="55"/>
      <c r="D4" s="55"/>
      <c r="E4" s="55"/>
      <c r="F4" s="55"/>
      <c r="G4" s="55"/>
      <c r="H4" s="55"/>
      <c r="I4" s="55"/>
      <c r="J4" s="55"/>
      <c r="K4" s="55"/>
      <c r="Y4" s="55" t="s">
        <v>81</v>
      </c>
      <c r="Z4" s="55"/>
      <c r="AA4" s="55"/>
      <c r="AB4" s="55"/>
      <c r="AC4" s="55"/>
      <c r="AD4" s="55"/>
      <c r="AE4" s="55"/>
      <c r="AF4" s="55"/>
      <c r="AG4" s="55"/>
      <c r="AH4" s="55"/>
    </row>
  </sheetData>
  <mergeCells count="2">
    <mergeCell ref="B4:K4"/>
    <mergeCell ref="Y4:AH4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DA746B-4694-4416-B1A7-350BF4BA38FE}">
  <dimension ref="B4:AH4"/>
  <sheetViews>
    <sheetView workbookViewId="0">
      <selection activeCell="X53" sqref="X53"/>
    </sheetView>
  </sheetViews>
  <sheetFormatPr defaultRowHeight="15" x14ac:dyDescent="0.25"/>
  <cols>
    <col min="1" max="16384" width="9.140625" style="1"/>
  </cols>
  <sheetData>
    <row r="4" spans="2:34" ht="26.25" x14ac:dyDescent="0.4">
      <c r="B4" s="55" t="s">
        <v>80</v>
      </c>
      <c r="C4" s="55"/>
      <c r="D4" s="55"/>
      <c r="E4" s="55"/>
      <c r="F4" s="55"/>
      <c r="G4" s="55"/>
      <c r="H4" s="55"/>
      <c r="I4" s="55"/>
      <c r="J4" s="55"/>
      <c r="K4" s="55"/>
      <c r="Y4" s="55" t="s">
        <v>81</v>
      </c>
      <c r="Z4" s="55"/>
      <c r="AA4" s="55"/>
      <c r="AB4" s="55"/>
      <c r="AC4" s="55"/>
      <c r="AD4" s="55"/>
      <c r="AE4" s="55"/>
      <c r="AF4" s="55"/>
      <c r="AG4" s="55"/>
      <c r="AH4" s="55"/>
    </row>
  </sheetData>
  <mergeCells count="2">
    <mergeCell ref="B4:K4"/>
    <mergeCell ref="Y4:AH4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97536B2-06AC-4366-BB18-85231CB3D295}">
  <dimension ref="B4:AH4"/>
  <sheetViews>
    <sheetView topLeftCell="D1" workbookViewId="0">
      <selection activeCell="AC53" sqref="AC53"/>
    </sheetView>
  </sheetViews>
  <sheetFormatPr defaultRowHeight="15" x14ac:dyDescent="0.25"/>
  <cols>
    <col min="1" max="16384" width="9.140625" style="1"/>
  </cols>
  <sheetData>
    <row r="4" spans="2:34" ht="26.25" x14ac:dyDescent="0.4">
      <c r="B4" s="55" t="s">
        <v>80</v>
      </c>
      <c r="C4" s="55"/>
      <c r="D4" s="55"/>
      <c r="E4" s="55"/>
      <c r="F4" s="55"/>
      <c r="G4" s="55"/>
      <c r="H4" s="55"/>
      <c r="I4" s="55"/>
      <c r="J4" s="55"/>
      <c r="K4" s="55"/>
      <c r="Y4" s="55" t="s">
        <v>81</v>
      </c>
      <c r="Z4" s="55"/>
      <c r="AA4" s="55"/>
      <c r="AB4" s="55"/>
      <c r="AC4" s="55"/>
      <c r="AD4" s="55"/>
      <c r="AE4" s="55"/>
      <c r="AF4" s="55"/>
      <c r="AG4" s="55"/>
      <c r="AH4" s="55"/>
    </row>
  </sheetData>
  <mergeCells count="2">
    <mergeCell ref="B4:K4"/>
    <mergeCell ref="Y4:AH4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9</vt:i4>
      </vt:variant>
      <vt:variant>
        <vt:lpstr>Named Ranges</vt:lpstr>
      </vt:variant>
      <vt:variant>
        <vt:i4>5</vt:i4>
      </vt:variant>
    </vt:vector>
  </HeadingPairs>
  <TitlesOfParts>
    <vt:vector size="14" baseType="lpstr">
      <vt:lpstr>Potencia</vt:lpstr>
      <vt:lpstr>Frecuencia de Transmisión</vt:lpstr>
      <vt:lpstr>Comprobacion de Frecuencias</vt:lpstr>
      <vt:lpstr>Muestras</vt:lpstr>
      <vt:lpstr>Timing</vt:lpstr>
      <vt:lpstr>Outlet</vt:lpstr>
      <vt:lpstr>Dimmer</vt:lpstr>
      <vt:lpstr>Switch</vt:lpstr>
      <vt:lpstr>Hub</vt:lpstr>
      <vt:lpstr>'Comprobacion de Frecuencias'!Print_Area</vt:lpstr>
      <vt:lpstr>'Frecuencia de Transmisión'!Print_Area</vt:lpstr>
      <vt:lpstr>Potencia!Print_Area</vt:lpstr>
      <vt:lpstr>Timing!Print_Area</vt:lpstr>
      <vt:lpstr>'Comprobacion de Frecuencias'!Print_Titles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Crow</dc:creator>
  <cp:lastModifiedBy>Crow</cp:lastModifiedBy>
  <cp:lastPrinted>2021-01-27T02:27:45Z</cp:lastPrinted>
  <dcterms:created xsi:type="dcterms:W3CDTF">2020-10-10T03:07:58Z</dcterms:created>
  <dcterms:modified xsi:type="dcterms:W3CDTF">2021-01-27T02:36:16Z</dcterms:modified>
</cp:coreProperties>
</file>